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11 Тарифы\тариф Московск. обл\электрика\2020-2024\ЗАПРОСЫ\13.11.2019\17. Форма 1.3 (раздельный учет)\"/>
    </mc:Choice>
  </mc:AlternateContent>
  <bookViews>
    <workbookView xWindow="0" yWindow="0" windowWidth="28800" windowHeight="12135" tabRatio="455"/>
  </bookViews>
  <sheets>
    <sheet name="ФОРМА 1.3" sheetId="1" r:id="rId1"/>
    <sheet name="ФОРМА 1.6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5" i="2" l="1"/>
  <c r="E95" i="2"/>
  <c r="K89" i="2"/>
  <c r="E89" i="2"/>
  <c r="N78" i="2"/>
  <c r="K78" i="2"/>
  <c r="H78" i="2"/>
  <c r="E78" i="2"/>
  <c r="N77" i="2"/>
  <c r="K77" i="2"/>
  <c r="H77" i="2"/>
  <c r="E77" i="2"/>
  <c r="N76" i="2"/>
  <c r="K76" i="2"/>
  <c r="H76" i="2"/>
  <c r="E76" i="2"/>
  <c r="N75" i="2"/>
  <c r="K75" i="2"/>
  <c r="H75" i="2"/>
  <c r="E75" i="2"/>
  <c r="N74" i="2"/>
  <c r="K74" i="2"/>
  <c r="H74" i="2"/>
  <c r="E74" i="2"/>
  <c r="N73" i="2"/>
  <c r="K73" i="2"/>
  <c r="H73" i="2"/>
  <c r="E73" i="2"/>
  <c r="N72" i="2"/>
  <c r="K72" i="2"/>
  <c r="H72" i="2"/>
  <c r="E72" i="2"/>
  <c r="N71" i="2"/>
  <c r="K71" i="2"/>
  <c r="H71" i="2"/>
  <c r="E71" i="2"/>
  <c r="N70" i="2"/>
  <c r="K70" i="2"/>
  <c r="H70" i="2"/>
  <c r="E70" i="2"/>
  <c r="K69" i="2"/>
  <c r="N68" i="2"/>
  <c r="K68" i="2"/>
  <c r="H68" i="2"/>
  <c r="N67" i="2"/>
  <c r="K67" i="2"/>
  <c r="H67" i="2"/>
  <c r="E67" i="2"/>
  <c r="N66" i="2"/>
  <c r="K66" i="2"/>
  <c r="H66" i="2"/>
  <c r="E66" i="2"/>
  <c r="N65" i="2"/>
  <c r="K65" i="2"/>
  <c r="H65" i="2"/>
  <c r="E65" i="2"/>
  <c r="N64" i="2"/>
  <c r="K64" i="2"/>
  <c r="H64" i="2"/>
  <c r="E64" i="2"/>
  <c r="N63" i="2"/>
  <c r="K63" i="2"/>
  <c r="H63" i="2"/>
  <c r="E63" i="2"/>
  <c r="N62" i="2"/>
  <c r="K62" i="2"/>
  <c r="H62" i="2"/>
  <c r="E62" i="2"/>
  <c r="K61" i="2"/>
  <c r="K60" i="2"/>
  <c r="K59" i="2"/>
  <c r="K58" i="2"/>
  <c r="K57" i="2"/>
  <c r="K56" i="2"/>
  <c r="K55" i="2"/>
  <c r="K54" i="2"/>
  <c r="K53" i="2"/>
  <c r="K52" i="2"/>
  <c r="K51" i="2"/>
  <c r="O50" i="2"/>
  <c r="O21" i="2" s="1"/>
  <c r="M50" i="2"/>
  <c r="L50" i="2"/>
  <c r="N50" i="2" s="1"/>
  <c r="K50" i="2"/>
  <c r="J50" i="2"/>
  <c r="I50" i="2"/>
  <c r="G50" i="2"/>
  <c r="F50" i="2"/>
  <c r="E50" i="2" s="1"/>
  <c r="D50" i="2"/>
  <c r="N49" i="2"/>
  <c r="K49" i="2"/>
  <c r="H49" i="2"/>
  <c r="E49" i="2"/>
  <c r="N48" i="2"/>
  <c r="K48" i="2"/>
  <c r="H48" i="2"/>
  <c r="E48" i="2"/>
  <c r="N47" i="2"/>
  <c r="K47" i="2"/>
  <c r="H47" i="2"/>
  <c r="E47" i="2"/>
  <c r="N46" i="2"/>
  <c r="K46" i="2"/>
  <c r="N45" i="2"/>
  <c r="K45" i="2"/>
  <c r="H45" i="2"/>
  <c r="E45" i="2"/>
  <c r="E46" i="2" s="1"/>
  <c r="N44" i="2"/>
  <c r="K44" i="2"/>
  <c r="H44" i="2"/>
  <c r="E44" i="2"/>
  <c r="N43" i="2"/>
  <c r="K43" i="2"/>
  <c r="H43" i="2"/>
  <c r="E43" i="2"/>
  <c r="K42" i="2"/>
  <c r="E42" i="2"/>
  <c r="K41" i="2"/>
  <c r="E41" i="2"/>
  <c r="K40" i="2"/>
  <c r="E40" i="2"/>
  <c r="N39" i="2"/>
  <c r="K39" i="2"/>
  <c r="H39" i="2"/>
  <c r="E39" i="2"/>
  <c r="K38" i="2"/>
  <c r="K37" i="2"/>
  <c r="K36" i="2"/>
  <c r="N35" i="2"/>
  <c r="K35" i="2"/>
  <c r="I35" i="2"/>
  <c r="G35" i="2"/>
  <c r="G21" i="2" s="1"/>
  <c r="F35" i="2"/>
  <c r="E35" i="2" s="1"/>
  <c r="D35" i="2"/>
  <c r="N34" i="2"/>
  <c r="K34" i="2"/>
  <c r="H34" i="2"/>
  <c r="E34" i="2"/>
  <c r="N33" i="2"/>
  <c r="K33" i="2"/>
  <c r="H33" i="2"/>
  <c r="E33" i="2"/>
  <c r="K32" i="2"/>
  <c r="H32" i="2"/>
  <c r="E32" i="2"/>
  <c r="N31" i="2"/>
  <c r="K31" i="2"/>
  <c r="H31" i="2"/>
  <c r="E31" i="2"/>
  <c r="O30" i="2"/>
  <c r="N30" i="2"/>
  <c r="M30" i="2"/>
  <c r="L30" i="2"/>
  <c r="K30" i="2"/>
  <c r="J30" i="2"/>
  <c r="I30" i="2"/>
  <c r="G30" i="2"/>
  <c r="F30" i="2"/>
  <c r="E30" i="2" s="1"/>
  <c r="D30" i="2"/>
  <c r="N29" i="2"/>
  <c r="K29" i="2"/>
  <c r="H29" i="2"/>
  <c r="E29" i="2"/>
  <c r="N28" i="2"/>
  <c r="K28" i="2"/>
  <c r="H28" i="2"/>
  <c r="E28" i="2"/>
  <c r="N27" i="2"/>
  <c r="K27" i="2"/>
  <c r="H27" i="2"/>
  <c r="E27" i="2"/>
  <c r="N26" i="2"/>
  <c r="K26" i="2"/>
  <c r="H26" i="2"/>
  <c r="E26" i="2"/>
  <c r="N25" i="2"/>
  <c r="K25" i="2"/>
  <c r="H25" i="2"/>
  <c r="E25" i="2"/>
  <c r="N24" i="2"/>
  <c r="K24" i="2"/>
  <c r="H24" i="2"/>
  <c r="E24" i="2"/>
  <c r="K23" i="2"/>
  <c r="K22" i="2" s="1"/>
  <c r="K21" i="2" s="1"/>
  <c r="H23" i="2"/>
  <c r="E23" i="2"/>
  <c r="O22" i="2"/>
  <c r="M22" i="2"/>
  <c r="M21" i="2" s="1"/>
  <c r="N21" i="2" s="1"/>
  <c r="L22" i="2"/>
  <c r="J22" i="2"/>
  <c r="I22" i="2"/>
  <c r="I21" i="2" s="1"/>
  <c r="G22" i="2"/>
  <c r="F22" i="2"/>
  <c r="H22" i="2" s="1"/>
  <c r="D22" i="2"/>
  <c r="L21" i="2"/>
  <c r="J21" i="2"/>
  <c r="F21" i="2"/>
  <c r="P21" i="2" s="1"/>
  <c r="D21" i="2"/>
  <c r="N22" i="2" l="1"/>
  <c r="H35" i="2"/>
  <c r="H50" i="2"/>
  <c r="H21" i="2"/>
  <c r="H30" i="2"/>
  <c r="E22" i="2"/>
  <c r="E21" i="2" s="1"/>
  <c r="D32" i="1"/>
  <c r="D27" i="1"/>
  <c r="E24" i="1"/>
  <c r="H24" i="1" l="1"/>
  <c r="G33" i="1"/>
  <c r="H26" i="1" l="1"/>
  <c r="H22" i="1"/>
  <c r="E26" i="1" l="1"/>
  <c r="E33" i="1" l="1"/>
  <c r="F24" i="1"/>
  <c r="G24" i="1"/>
  <c r="G27" i="1" s="1"/>
  <c r="H27" i="1"/>
  <c r="F27" i="1"/>
  <c r="E22" i="1" l="1"/>
  <c r="E31" i="1"/>
  <c r="E30" i="1"/>
  <c r="E29" i="1"/>
  <c r="E28" i="1"/>
  <c r="E25" i="1"/>
  <c r="H32" i="1"/>
  <c r="G32" i="1"/>
  <c r="E23" i="1"/>
  <c r="E27" i="1" l="1"/>
  <c r="H34" i="1"/>
  <c r="F32" i="1"/>
  <c r="F34" i="1" s="1"/>
  <c r="E32" i="1" l="1"/>
  <c r="E34" i="1" s="1"/>
  <c r="G34" i="1"/>
</calcChain>
</file>

<file path=xl/sharedStrings.xml><?xml version="1.0" encoding="utf-8"?>
<sst xmlns="http://schemas.openxmlformats.org/spreadsheetml/2006/main" count="378" uniqueCount="201">
  <si>
    <t>Показатель</t>
  </si>
  <si>
    <t>Единица измерения</t>
  </si>
  <si>
    <t>Код показа-теля</t>
  </si>
  <si>
    <t>За отчетный период, всего по предприятию</t>
  </si>
  <si>
    <t>из графы 4: по Субъекту РФ, указанному в заголовке
формы **</t>
  </si>
  <si>
    <t>из графы 5 по видам деятельности *</t>
  </si>
  <si>
    <t>За аналогичный период предыдущего года, всего по предприятию</t>
  </si>
  <si>
    <t>из графы 9: по Субъекту РФ, указанному в заголовке
формы **</t>
  </si>
  <si>
    <t>из графы 10 по видам деятельности *</t>
  </si>
  <si>
    <t>Примечания:
принцип разделения показателей
по субъектам РФ и по видам деятельности согласно ОРД предприятия</t>
  </si>
  <si>
    <t>Передача по распределительным сетям</t>
  </si>
  <si>
    <t>Технологическое присоединение</t>
  </si>
  <si>
    <t>Прочие виды деятельности</t>
  </si>
  <si>
    <t>Передача по распредели-тельным сетям</t>
  </si>
  <si>
    <t>тыс. руб.</t>
  </si>
  <si>
    <t>010</t>
  </si>
  <si>
    <t>020</t>
  </si>
  <si>
    <t>Валовая прибыль</t>
  </si>
  <si>
    <t>030</t>
  </si>
  <si>
    <t>Коммерческие расходы</t>
  </si>
  <si>
    <t>040</t>
  </si>
  <si>
    <t>Управленческие расходы</t>
  </si>
  <si>
    <t>050</t>
  </si>
  <si>
    <t>Прибыль (убыток) от продаж</t>
  </si>
  <si>
    <t>060</t>
  </si>
  <si>
    <t>Проценты к получению</t>
  </si>
  <si>
    <t>070</t>
  </si>
  <si>
    <t>Проценты к уплате</t>
  </si>
  <si>
    <t>080</t>
  </si>
  <si>
    <t>Прочие доходы</t>
  </si>
  <si>
    <t>090</t>
  </si>
  <si>
    <t>Прочие расходы</t>
  </si>
  <si>
    <t>100</t>
  </si>
  <si>
    <t>Прибыль до налогообложения</t>
  </si>
  <si>
    <t>110</t>
  </si>
  <si>
    <t>Налог на прибыль</t>
  </si>
  <si>
    <t>120</t>
  </si>
  <si>
    <t>Чистая прибыль</t>
  </si>
  <si>
    <t>130</t>
  </si>
  <si>
    <t>Справочно:</t>
  </si>
  <si>
    <t>Списание дебиторских и кредиторских</t>
  </si>
  <si>
    <t>задолженностей, по которым истек срок</t>
  </si>
  <si>
    <t>исковой давности</t>
  </si>
  <si>
    <t xml:space="preserve">Прибыль (убыток) прошлых лет, </t>
  </si>
  <si>
    <t>выявленная в отчетном году</t>
  </si>
  <si>
    <t>_____*_Полное наименование видов деятельности:</t>
  </si>
  <si>
    <t>_______гр. 6, 11 - оказание услуг по передаче электрической энергии по электрическим сетям, принадлежащим на праве собственности или ином законном основании территориальным сетевым организациям;</t>
  </si>
  <si>
    <t>_______гр. 7, 12 - оказание услуг по технологическому присоединению к электрическим сетям.</t>
  </si>
  <si>
    <t>____**_Заполняется субъектами естественных монополий, оказывающими услуги по  передаче электрической энергии по электрическим сетям, принадлежащим на праве  собственности или ином законном основании территориальным сетевым организациям, в нескольких субъектах РФ.</t>
  </si>
  <si>
    <t>______ Для остальных субъектов естественных монополий графы 5 - 8, 10 - 13 заполняются в целом по предприятию.</t>
  </si>
  <si>
    <t>Генеральный директор</t>
  </si>
  <si>
    <t>(подпись)</t>
  </si>
  <si>
    <t>Главный бухгалтер</t>
  </si>
  <si>
    <t>Выручка (нетто) от продажи товаров,продукции, работ, услуг 
(за минусом налога на добавленную стоимость, акцизов, и аналогичных обязательных платежей)</t>
  </si>
  <si>
    <t>Себестоимость проданных товаров,продукции, работ, услуг</t>
  </si>
  <si>
    <t>Заполняется:</t>
  </si>
  <si>
    <t>Период заполнения:</t>
  </si>
  <si>
    <t>Требования к заполнению:</t>
  </si>
  <si>
    <t>Заполняется отдельно по каждому субъекту РФ</t>
  </si>
  <si>
    <t>Организация:</t>
  </si>
  <si>
    <t>Акционерное общество "МСК Энергосеть"</t>
  </si>
  <si>
    <t>Идентификационный номер налогоплательщика (ИНН):</t>
  </si>
  <si>
    <t>Местонахождение (адрес):</t>
  </si>
  <si>
    <t>Московская область, г. Королев, ул. Гагарина, д. 10-а</t>
  </si>
  <si>
    <t>Отчетный период:</t>
  </si>
  <si>
    <t>Субъектами естественных монополий, оказывающими услуги по передаче электроэнергии (мощности) по электрическим сетям, принадлежащим на праве собственности или ином законном основании</t>
  </si>
  <si>
    <t>территориальным сетевым организациям</t>
  </si>
  <si>
    <t>Годовая, Квартальная</t>
  </si>
  <si>
    <t>Показатели раздельного учета доходов и расходов субъекта естественных монополий, оказывающего услуги по передаче электроэнергии (мощности) по электрическим сетям,
принадлежащим на праве собственности или ином законном основании территориальным сетевым организациям, согласно форме "Отчет о прибылях и убытках"</t>
  </si>
  <si>
    <t xml:space="preserve">Субъект РФ: </t>
  </si>
  <si>
    <t>Московская область</t>
  </si>
  <si>
    <t>2018 год</t>
  </si>
  <si>
    <t>по выручке</t>
  </si>
  <si>
    <t>по прямым расходам</t>
  </si>
  <si>
    <t>пропорционально прямым расходам</t>
  </si>
  <si>
    <t>Расшифровка расходов субъекта естественных монополий, оказывающего услуги по передаче электроэнергии (мощности) по электрическим сетям, принадлежащим на праве собственности</t>
  </si>
  <si>
    <t>или ином законном основании территориальным сетевым организациям</t>
  </si>
  <si>
    <t>Субъектами естественных монополий, оказывающими услуги по передаче электроэнергии (мощности) по электрическим сетям, принадлежащим на праве собственности</t>
  </si>
  <si>
    <t>Годовая</t>
  </si>
  <si>
    <t>5018054863</t>
  </si>
  <si>
    <t>Субъект РФ:</t>
  </si>
  <si>
    <t xml:space="preserve">Московская область </t>
  </si>
  <si>
    <t>Код показателя</t>
  </si>
  <si>
    <t>из графы 4:
по Субъекту РФ, указанному в заголовке формы</t>
  </si>
  <si>
    <t>За аналогичный период пре-дыдущего года, всего по предприятию</t>
  </si>
  <si>
    <t>из графы 10: по Субъекту РФ, указанному в заголовке формы</t>
  </si>
  <si>
    <t>Примечания:
принцип разделения показателей по субъектам РФ
и по видам деятельности согласно ОРД предприятия</t>
  </si>
  <si>
    <t>Передача
по распредели-тельным сетям</t>
  </si>
  <si>
    <t>Техноло-гическое присоединение</t>
  </si>
  <si>
    <t>Передача
и технологичес-кое присоединение</t>
  </si>
  <si>
    <t>Передача
по распределительным сетям</t>
  </si>
  <si>
    <t>Передача
и технологичес-кое присоеди-нение</t>
  </si>
  <si>
    <t>8 (сумма
гр. 6 и 7)</t>
  </si>
  <si>
    <t>14 (сумма гр. 12 и 13)</t>
  </si>
  <si>
    <t>Расходы, учитываемые в целях налогообложения прибыли, всего, в том числе (сумма строк 110, 120, 130, 140, 150, 160, 170, 180, 190)</t>
  </si>
  <si>
    <t>Материальные расходы (сумма строк 111, 112, 113)</t>
  </si>
  <si>
    <t>Расходы на приобретение сырья и материалов</t>
  </si>
  <si>
    <t>111</t>
  </si>
  <si>
    <t>Расходы на приобретение электрической энергии на компенсацию технологического расхода (потерь) электрической энергии в сетях, в том числе по уровням напряжения:</t>
  </si>
  <si>
    <t>112</t>
  </si>
  <si>
    <t>ВН</t>
  </si>
  <si>
    <t>СН1</t>
  </si>
  <si>
    <t>СН2</t>
  </si>
  <si>
    <t>НН</t>
  </si>
  <si>
    <t>Расходы на приобретение электрической энергии на хозяйственные нужды</t>
  </si>
  <si>
    <t>113</t>
  </si>
  <si>
    <t>Расходы на оплату услуг сторонних организаций (сумма строк 121, 122, 123, 124)</t>
  </si>
  <si>
    <t>Расходы на страхование</t>
  </si>
  <si>
    <t>121</t>
  </si>
  <si>
    <t>Оплата услуг ОАО "ФСК ЕЭС"</t>
  </si>
  <si>
    <t>122</t>
  </si>
  <si>
    <t>Оплата услуг по передаче электрической энергии, оказываемых другими сетевыми организациями</t>
  </si>
  <si>
    <t>123</t>
  </si>
  <si>
    <t>Расходы на ремонт основных средств, выполняемые подрядным способом</t>
  </si>
  <si>
    <t>124</t>
  </si>
  <si>
    <t>Расходы на оплату труда</t>
  </si>
  <si>
    <t>Управленческий персонал</t>
  </si>
  <si>
    <t>Специалисты и технические</t>
  </si>
  <si>
    <t>Основные производственные рабочие</t>
  </si>
  <si>
    <t>Справочно: среднесписочная численность промышленно-производственного персонала организации **</t>
  </si>
  <si>
    <t>чел.</t>
  </si>
  <si>
    <t>Расходы на выплату страховых взносов в Пенсионный фонд Российской Федерации, Фонд социального страхования Российской Федерации, Федеральный фонд обязательного медицинского страхования и территориальные фонды обязательного медицинского страхования</t>
  </si>
  <si>
    <t>140</t>
  </si>
  <si>
    <t>Амортизация основных средств</t>
  </si>
  <si>
    <t>150</t>
  </si>
  <si>
    <t>Аренда и лизинговые платежи (сумма строк 161, 162)</t>
  </si>
  <si>
    <t>160</t>
  </si>
  <si>
    <t>Плата за аренду имущества</t>
  </si>
  <si>
    <t>161</t>
  </si>
  <si>
    <t>Лизинговые платежи</t>
  </si>
  <si>
    <t>162</t>
  </si>
  <si>
    <t>Налоги, уменьшающие налогооблагаемую базу по налогу на прибыль</t>
  </si>
  <si>
    <t>170</t>
  </si>
  <si>
    <t>Расходы на выплату процентов по кредитам, уменьшающие налогооблагаемую базу по налогу на прибыль</t>
  </si>
  <si>
    <t>180</t>
  </si>
  <si>
    <t>Прочие расходы, в том числе:</t>
  </si>
  <si>
    <t>190</t>
  </si>
  <si>
    <t>дополнительная
 расшифровка в соответствии с требованиями формы раскрытия информации о структур еи объемах затрат (приказ ФСТ России от 24.10.2014 № 1831-э)</t>
  </si>
  <si>
    <t>работы и услуги производственного характера (за исключением услуг сторонних организаций)</t>
  </si>
  <si>
    <t>транспортные услуги</t>
  </si>
  <si>
    <t>услуги непроизводственного характера</t>
  </si>
  <si>
    <t xml:space="preserve">расходы по обеспечению нормальных условий труда и техники безопасности </t>
  </si>
  <si>
    <t>расходы на командировки</t>
  </si>
  <si>
    <t>расходы на обучение персоанала</t>
  </si>
  <si>
    <t>расходы на  услуги банков</t>
  </si>
  <si>
    <t xml:space="preserve">расходы на обслуживание операционных заемных средств </t>
  </si>
  <si>
    <t>расходы на возврат и обслуживание долгосроынх заемных средств, направляемых на финансирование капитальных вложений</t>
  </si>
  <si>
    <t>расходы на содержание зданий и сооружений</t>
  </si>
  <si>
    <t>прочие расходы</t>
  </si>
  <si>
    <t>Расходы, не учитываемые в целях налогообложения прибыли, всего, в том числе (сумма строк 210, 220, 230, 240, 250)</t>
  </si>
  <si>
    <t>200</t>
  </si>
  <si>
    <t>Возврат заемных средств на цели инвестпрограммы</t>
  </si>
  <si>
    <t>210</t>
  </si>
  <si>
    <t>Прибыль, направленная на инвестиции</t>
  </si>
  <si>
    <t>220</t>
  </si>
  <si>
    <t>Прибыль, направленная на выплату дивидендов</t>
  </si>
  <si>
    <t>230</t>
  </si>
  <si>
    <t>Расходы социального характера из прибыли</t>
  </si>
  <si>
    <t>240</t>
  </si>
  <si>
    <t>Прочие расходы из прибыли в отчетном периоде</t>
  </si>
  <si>
    <t>250</t>
  </si>
  <si>
    <t>Расходы на уплату налога на прибыль</t>
  </si>
  <si>
    <t>300</t>
  </si>
  <si>
    <t>Справочные показатели:</t>
  </si>
  <si>
    <t>Из строки 100 прямые расходы</t>
  </si>
  <si>
    <t>400</t>
  </si>
  <si>
    <t>Из строки 100 косвенные расходы</t>
  </si>
  <si>
    <t>500</t>
  </si>
  <si>
    <t>Расходы на приобретение, сооружение и изготовление основных средств, а также на достройку, дооборудование, реконструкцию, модернизацию и техническое перевооружение основных средств</t>
  </si>
  <si>
    <t>600</t>
  </si>
  <si>
    <t>Расходы на ремонт основных средств (включая арендованные),
всего, в том числе:</t>
  </si>
  <si>
    <t>700</t>
  </si>
  <si>
    <t>материальные расходы</t>
  </si>
  <si>
    <t>расходы на оплату труда и выплату страховых</t>
  </si>
  <si>
    <t>расходы на ремонт основных средств, выполняемый подрядным способом</t>
  </si>
  <si>
    <t>Расходы на приобретение электрической энергии в целях компенсации коммерческого расхода (потерь) электрической энергии в сетях</t>
  </si>
  <si>
    <t>800</t>
  </si>
  <si>
    <t>_______гр. 6, 12 - оказание услуг по передаче электрической энергии (мощности) по единой национальной (общероссийской) электрической сети;</t>
  </si>
  <si>
    <t>_______гр. 7, 13 - оказание услуг по технологическому присоединению к электрическим сетям.</t>
  </si>
  <si>
    <t>____**_В целях настоящей таблицы под промышленно-производственным персоналом понимается персонал, расходы на оплату труда которого учитываются по счету 20 "Основное производство".</t>
  </si>
  <si>
    <t>Расшифровка дебиторской задолженности, заемных средств и стоимости активов</t>
  </si>
  <si>
    <t>По состоянию на начало отчетного периода,
всего по предприятию</t>
  </si>
  <si>
    <t>По состоянию на конец отчетного периода,
всего по предприятию</t>
  </si>
  <si>
    <t>Передача
по расп-редели-тельным сетям</t>
  </si>
  <si>
    <t>Техноло-гическое присоеди-нение</t>
  </si>
  <si>
    <t>Передача
и техно-логичес-кое присоеди-нение</t>
  </si>
  <si>
    <t>Прочие виды деятель-ности</t>
  </si>
  <si>
    <t>Дебиторская задолженность</t>
  </si>
  <si>
    <t>900</t>
  </si>
  <si>
    <t>х</t>
  </si>
  <si>
    <t>в том числе по расчетам с покупателями и заказчиками</t>
  </si>
  <si>
    <t>Заемные средства, учитываемые в долгосрочных обязательствах, которые могут быть прямо отнесены на услуги по передаче электроэнергии по распределительным сетям и технологическое присоединение</t>
  </si>
  <si>
    <t>1000</t>
  </si>
  <si>
    <t>Заемные средства, учитываемые в краткосрочных обязательствах, которые могут быть прямо отнесены на услуги по передаче электроэнергии по распределительным сетям и технологическое присоединение</t>
  </si>
  <si>
    <t>1100</t>
  </si>
  <si>
    <t>Основные средства</t>
  </si>
  <si>
    <t>1200</t>
  </si>
  <si>
    <t>Арендованные основные средства</t>
  </si>
  <si>
    <t>1300</t>
  </si>
  <si>
    <t>Незавершенное строительство</t>
  </si>
  <si>
    <t>1400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</si>
</sst>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11" x14ac:knownFonts="1">
    <font>
      <sz val="11"/>
      <color theme="1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b/>
      <sz val="6"/>
      <name val="Times New Roman"/>
      <family val="1"/>
      <charset val="204"/>
    </font>
    <font>
      <sz val="9"/>
      <name val="Times New Roman"/>
      <family val="1"/>
      <charset val="204"/>
    </font>
    <font>
      <b/>
      <sz val="7"/>
      <name val="Times New Roman"/>
      <family val="1"/>
      <charset val="204"/>
    </font>
    <font>
      <sz val="7"/>
      <name val="Times New Roman"/>
      <family val="1"/>
      <charset val="204"/>
    </font>
    <font>
      <sz val="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7">
    <xf numFmtId="0" fontId="0" fillId="0" borderId="0" xfId="0"/>
    <xf numFmtId="0" fontId="2" fillId="0" borderId="0" xfId="0" applyNumberFormat="1" applyFont="1" applyBorder="1" applyAlignment="1">
      <alignment horizontal="left"/>
    </xf>
    <xf numFmtId="0" fontId="1" fillId="0" borderId="0" xfId="0" applyNumberFormat="1" applyFont="1" applyBorder="1" applyAlignment="1">
      <alignment horizontal="left"/>
    </xf>
    <xf numFmtId="0" fontId="1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left"/>
    </xf>
    <xf numFmtId="0" fontId="2" fillId="0" borderId="4" xfId="0" applyNumberFormat="1" applyFont="1" applyBorder="1" applyAlignment="1">
      <alignment vertical="center"/>
    </xf>
    <xf numFmtId="0" fontId="2" fillId="0" borderId="4" xfId="0" applyNumberFormat="1" applyFont="1" applyFill="1" applyBorder="1" applyAlignment="1">
      <alignment vertical="center"/>
    </xf>
    <xf numFmtId="0" fontId="1" fillId="0" borderId="4" xfId="0" applyNumberFormat="1" applyFont="1" applyBorder="1" applyAlignment="1">
      <alignment vertical="center"/>
    </xf>
    <xf numFmtId="49" fontId="2" fillId="0" borderId="4" xfId="0" applyNumberFormat="1" applyFont="1" applyBorder="1" applyAlignment="1">
      <alignment vertical="center"/>
    </xf>
    <xf numFmtId="49" fontId="2" fillId="0" borderId="4" xfId="0" applyNumberFormat="1" applyFont="1" applyFill="1" applyBorder="1" applyAlignment="1">
      <alignment vertical="center"/>
    </xf>
    <xf numFmtId="49" fontId="1" fillId="0" borderId="4" xfId="0" applyNumberFormat="1" applyFont="1" applyBorder="1" applyAlignment="1">
      <alignment vertical="center"/>
    </xf>
    <xf numFmtId="0" fontId="1" fillId="0" borderId="4" xfId="0" applyNumberFormat="1" applyFont="1" applyBorder="1" applyAlignment="1">
      <alignment horizontal="center" vertical="top"/>
    </xf>
    <xf numFmtId="3" fontId="2" fillId="0" borderId="4" xfId="0" applyNumberFormat="1" applyFont="1" applyFill="1" applyBorder="1" applyAlignment="1">
      <alignment vertical="center"/>
    </xf>
    <xf numFmtId="3" fontId="1" fillId="0" borderId="4" xfId="0" applyNumberFormat="1" applyFont="1" applyFill="1" applyBorder="1" applyAlignment="1">
      <alignment vertical="center"/>
    </xf>
    <xf numFmtId="0" fontId="1" fillId="0" borderId="4" xfId="0" applyNumberFormat="1" applyFont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horizontal="center" vertical="center"/>
    </xf>
    <xf numFmtId="3" fontId="2" fillId="0" borderId="4" xfId="0" applyNumberFormat="1" applyFont="1" applyFill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" vertical="top"/>
    </xf>
    <xf numFmtId="0" fontId="4" fillId="0" borderId="0" xfId="1"/>
    <xf numFmtId="0" fontId="3" fillId="0" borderId="0" xfId="1" applyNumberFormat="1" applyFont="1" applyBorder="1" applyAlignment="1">
      <alignment horizontal="left"/>
    </xf>
    <xf numFmtId="49" fontId="3" fillId="0" borderId="0" xfId="1" applyNumberFormat="1" applyFont="1" applyBorder="1" applyAlignment="1">
      <alignment horizontal="left" wrapText="1"/>
    </xf>
    <xf numFmtId="0" fontId="5" fillId="0" borderId="0" xfId="1" applyNumberFormat="1" applyFont="1" applyBorder="1" applyAlignment="1"/>
    <xf numFmtId="3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wrapText="1"/>
    </xf>
    <xf numFmtId="164" fontId="2" fillId="0" borderId="4" xfId="0" applyNumberFormat="1" applyFont="1" applyFill="1" applyBorder="1" applyAlignment="1">
      <alignment vertical="center"/>
    </xf>
    <xf numFmtId="0" fontId="2" fillId="0" borderId="4" xfId="0" applyNumberFormat="1" applyFont="1" applyFill="1" applyBorder="1" applyAlignment="1"/>
    <xf numFmtId="0" fontId="2" fillId="0" borderId="4" xfId="0" applyNumberFormat="1" applyFont="1" applyBorder="1" applyAlignment="1"/>
    <xf numFmtId="0" fontId="1" fillId="0" borderId="4" xfId="0" applyNumberFormat="1" applyFont="1" applyBorder="1" applyAlignment="1"/>
    <xf numFmtId="49" fontId="2" fillId="0" borderId="4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left"/>
    </xf>
    <xf numFmtId="0" fontId="8" fillId="0" borderId="0" xfId="0" applyNumberFormat="1" applyFont="1" applyFill="1" applyBorder="1" applyAlignment="1"/>
    <xf numFmtId="0" fontId="9" fillId="0" borderId="0" xfId="0" applyNumberFormat="1" applyFont="1" applyFill="1" applyBorder="1" applyAlignment="1">
      <alignment horizontal="left"/>
    </xf>
    <xf numFmtId="0" fontId="10" fillId="0" borderId="0" xfId="0" applyNumberFormat="1" applyFont="1" applyFill="1" applyBorder="1" applyAlignment="1">
      <alignment horizontal="left"/>
    </xf>
    <xf numFmtId="49" fontId="10" fillId="0" borderId="0" xfId="0" applyNumberFormat="1" applyFont="1" applyFill="1" applyBorder="1" applyAlignment="1">
      <alignment horizontal="left" wrapText="1"/>
    </xf>
    <xf numFmtId="49" fontId="9" fillId="0" borderId="0" xfId="0" applyNumberFormat="1" applyFont="1" applyFill="1" applyBorder="1" applyAlignment="1">
      <alignment horizontal="left" wrapText="1"/>
    </xf>
    <xf numFmtId="49" fontId="10" fillId="0" borderId="3" xfId="0" applyNumberFormat="1" applyFont="1" applyFill="1" applyBorder="1" applyAlignment="1">
      <alignment wrapText="1"/>
    </xf>
    <xf numFmtId="0" fontId="10" fillId="0" borderId="0" xfId="0" applyNumberFormat="1" applyFont="1" applyFill="1" applyBorder="1" applyAlignment="1">
      <alignment horizontal="center"/>
    </xf>
    <xf numFmtId="49" fontId="10" fillId="0" borderId="2" xfId="0" applyNumberFormat="1" applyFont="1" applyFill="1" applyBorder="1" applyAlignment="1">
      <alignment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top"/>
    </xf>
    <xf numFmtId="0" fontId="6" fillId="0" borderId="4" xfId="0" applyNumberFormat="1" applyFont="1" applyFill="1" applyBorder="1" applyAlignment="1">
      <alignment horizontal="center" vertical="top"/>
    </xf>
    <xf numFmtId="0" fontId="6" fillId="0" borderId="6" xfId="0" applyNumberFormat="1" applyFont="1" applyFill="1" applyBorder="1" applyAlignment="1">
      <alignment horizontal="center" vertical="top" wrapText="1"/>
    </xf>
    <xf numFmtId="0" fontId="6" fillId="0" borderId="0" xfId="0" applyNumberFormat="1" applyFont="1" applyFill="1" applyBorder="1" applyAlignment="1">
      <alignment horizontal="center" vertical="top"/>
    </xf>
    <xf numFmtId="0" fontId="10" fillId="0" borderId="6" xfId="0" applyNumberFormat="1" applyFont="1" applyFill="1" applyBorder="1" applyAlignment="1">
      <alignment wrapText="1"/>
    </xf>
    <xf numFmtId="0" fontId="10" fillId="0" borderId="8" xfId="0" applyNumberFormat="1" applyFont="1" applyFill="1" applyBorder="1" applyAlignment="1">
      <alignment vertical="center"/>
    </xf>
    <xf numFmtId="49" fontId="10" fillId="0" borderId="8" xfId="0" applyNumberFormat="1" applyFont="1" applyFill="1" applyBorder="1" applyAlignment="1">
      <alignment vertical="center"/>
    </xf>
    <xf numFmtId="4" fontId="6" fillId="0" borderId="8" xfId="0" applyNumberFormat="1" applyFont="1" applyFill="1" applyBorder="1" applyAlignment="1">
      <alignment horizontal="center" vertical="center"/>
    </xf>
    <xf numFmtId="4" fontId="10" fillId="0" borderId="8" xfId="0" applyNumberFormat="1" applyFont="1" applyFill="1" applyBorder="1" applyAlignment="1">
      <alignment horizontal="center" vertical="center"/>
    </xf>
    <xf numFmtId="4" fontId="10" fillId="0" borderId="4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left" vertical="center"/>
    </xf>
    <xf numFmtId="4" fontId="10" fillId="0" borderId="8" xfId="0" applyNumberFormat="1" applyFont="1" applyFill="1" applyBorder="1" applyAlignment="1">
      <alignment vertical="center"/>
    </xf>
    <xf numFmtId="4" fontId="10" fillId="0" borderId="6" xfId="0" applyNumberFormat="1" applyFont="1" applyFill="1" applyBorder="1" applyAlignment="1">
      <alignment horizontal="center" vertical="center"/>
    </xf>
    <xf numFmtId="4" fontId="10" fillId="0" borderId="0" xfId="0" applyNumberFormat="1" applyFont="1" applyFill="1" applyBorder="1" applyAlignment="1">
      <alignment horizontal="left" vertical="center"/>
    </xf>
    <xf numFmtId="3" fontId="10" fillId="0" borderId="8" xfId="0" applyNumberFormat="1" applyFont="1" applyFill="1" applyBorder="1" applyAlignment="1">
      <alignment horizontal="center" vertical="center"/>
    </xf>
    <xf numFmtId="3" fontId="10" fillId="0" borderId="6" xfId="0" applyNumberFormat="1" applyFont="1" applyFill="1" applyBorder="1" applyAlignment="1">
      <alignment horizontal="center" vertical="center"/>
    </xf>
    <xf numFmtId="0" fontId="10" fillId="0" borderId="6" xfId="0" applyNumberFormat="1" applyFont="1" applyFill="1" applyBorder="1" applyAlignment="1">
      <alignment vertical="center"/>
    </xf>
    <xf numFmtId="49" fontId="10" fillId="0" borderId="6" xfId="0" applyNumberFormat="1" applyFont="1" applyFill="1" applyBorder="1" applyAlignment="1">
      <alignment vertical="center"/>
    </xf>
    <xf numFmtId="4" fontId="10" fillId="0" borderId="6" xfId="0" applyNumberFormat="1" applyFont="1" applyFill="1" applyBorder="1" applyAlignment="1">
      <alignment vertical="center"/>
    </xf>
    <xf numFmtId="0" fontId="6" fillId="0" borderId="6" xfId="0" applyNumberFormat="1" applyFont="1" applyFill="1" applyBorder="1" applyAlignment="1">
      <alignment vertical="center"/>
    </xf>
    <xf numFmtId="0" fontId="6" fillId="0" borderId="2" xfId="0" applyNumberFormat="1" applyFont="1" applyFill="1" applyBorder="1" applyAlignment="1">
      <alignment vertical="center"/>
    </xf>
    <xf numFmtId="0" fontId="6" fillId="0" borderId="4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left"/>
    </xf>
    <xf numFmtId="0" fontId="6" fillId="0" borderId="0" xfId="0" applyNumberFormat="1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left" wrapText="1"/>
    </xf>
    <xf numFmtId="0" fontId="10" fillId="0" borderId="4" xfId="0" applyNumberFormat="1" applyFont="1" applyFill="1" applyBorder="1" applyAlignment="1">
      <alignment vertical="center"/>
    </xf>
    <xf numFmtId="49" fontId="10" fillId="0" borderId="4" xfId="0" applyNumberFormat="1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left" wrapText="1" indent="1"/>
    </xf>
    <xf numFmtId="0" fontId="9" fillId="0" borderId="3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 vertical="top"/>
    </xf>
    <xf numFmtId="0" fontId="2" fillId="0" borderId="1" xfId="0" applyNumberFormat="1" applyFont="1" applyBorder="1" applyAlignment="1">
      <alignment horizontal="center" vertical="top"/>
    </xf>
    <xf numFmtId="0" fontId="3" fillId="0" borderId="3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justify" wrapText="1"/>
    </xf>
    <xf numFmtId="49" fontId="3" fillId="0" borderId="3" xfId="1" applyNumberFormat="1" applyFont="1" applyBorder="1" applyAlignment="1">
      <alignment horizontal="left" wrapText="1"/>
    </xf>
    <xf numFmtId="49" fontId="3" fillId="0" borderId="2" xfId="1" applyNumberFormat="1" applyFont="1" applyBorder="1" applyAlignment="1">
      <alignment horizontal="left" wrapText="1"/>
    </xf>
    <xf numFmtId="0" fontId="5" fillId="0" borderId="0" xfId="1" applyNumberFormat="1" applyFont="1" applyBorder="1" applyAlignment="1">
      <alignment horizont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 vertical="top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0" fontId="6" fillId="0" borderId="10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4" fontId="10" fillId="0" borderId="5" xfId="0" applyNumberFormat="1" applyFont="1" applyFill="1" applyBorder="1" applyAlignment="1">
      <alignment horizontal="center" vertical="center" wrapText="1"/>
    </xf>
    <xf numFmtId="4" fontId="10" fillId="0" borderId="9" xfId="0" applyNumberFormat="1" applyFont="1" applyFill="1" applyBorder="1" applyAlignment="1">
      <alignment horizontal="center" vertical="center"/>
    </xf>
    <xf numFmtId="4" fontId="10" fillId="0" borderId="7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P51"/>
  <sheetViews>
    <sheetView tabSelected="1" topLeftCell="A7" zoomScale="91" zoomScaleNormal="91" workbookViewId="0">
      <selection activeCell="J22" sqref="J22"/>
    </sheetView>
  </sheetViews>
  <sheetFormatPr defaultRowHeight="15" x14ac:dyDescent="0.25"/>
  <cols>
    <col min="1" max="1" width="55.42578125" customWidth="1"/>
    <col min="2" max="2" width="9.28515625" customWidth="1"/>
    <col min="3" max="3" width="8.5703125" customWidth="1"/>
    <col min="4" max="4" width="15.5703125" customWidth="1"/>
    <col min="5" max="5" width="20.42578125" customWidth="1"/>
    <col min="6" max="6" width="12.5703125" customWidth="1"/>
    <col min="7" max="7" width="17" customWidth="1"/>
    <col min="8" max="8" width="14.7109375" customWidth="1"/>
    <col min="9" max="9" width="15.42578125" customWidth="1"/>
    <col min="10" max="10" width="20.28515625" customWidth="1"/>
    <col min="11" max="11" width="13.140625" customWidth="1"/>
    <col min="12" max="12" width="15.42578125" customWidth="1"/>
    <col min="13" max="13" width="14.140625" customWidth="1"/>
    <col min="14" max="14" width="16.42578125" customWidth="1"/>
  </cols>
  <sheetData>
    <row r="1" spans="1:224" ht="40.5" customHeight="1" x14ac:dyDescent="0.25">
      <c r="A1" s="83" t="s">
        <v>68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23"/>
      <c r="DA1" s="23"/>
      <c r="DB1" s="23"/>
      <c r="DC1" s="23"/>
      <c r="DD1" s="23"/>
      <c r="DE1" s="23"/>
      <c r="DF1" s="23"/>
      <c r="DG1" s="23"/>
      <c r="DH1" s="23"/>
      <c r="DI1" s="23"/>
      <c r="DJ1" s="23"/>
      <c r="DK1" s="23"/>
      <c r="DL1" s="23"/>
      <c r="DM1" s="23"/>
      <c r="DN1" s="23"/>
      <c r="DO1" s="23"/>
      <c r="DP1" s="23"/>
      <c r="DQ1" s="23"/>
      <c r="DR1" s="23"/>
      <c r="DS1" s="23"/>
      <c r="DT1" s="23"/>
      <c r="DU1" s="23"/>
      <c r="DV1" s="23"/>
      <c r="DW1" s="23"/>
      <c r="DX1" s="23"/>
      <c r="DY1" s="23"/>
      <c r="DZ1" s="23"/>
      <c r="EA1" s="23"/>
      <c r="EB1" s="23"/>
      <c r="EC1" s="23"/>
      <c r="ED1" s="23"/>
      <c r="EE1" s="23"/>
      <c r="EF1" s="23"/>
      <c r="EG1" s="23"/>
      <c r="EH1" s="23"/>
      <c r="EI1" s="23"/>
      <c r="EJ1" s="23"/>
      <c r="EK1" s="23"/>
      <c r="EL1" s="23"/>
      <c r="EM1" s="23"/>
      <c r="EN1" s="23"/>
      <c r="EO1" s="23"/>
      <c r="EP1" s="23"/>
      <c r="EQ1" s="23"/>
      <c r="ER1" s="23"/>
      <c r="ES1" s="23"/>
      <c r="ET1" s="23"/>
      <c r="EU1" s="23"/>
      <c r="EV1" s="23"/>
      <c r="EW1" s="23"/>
      <c r="EX1" s="23"/>
      <c r="EY1" s="23"/>
      <c r="EZ1" s="23"/>
      <c r="FA1" s="23"/>
      <c r="FB1" s="23"/>
      <c r="FC1" s="23"/>
      <c r="FD1" s="23"/>
      <c r="FE1" s="23"/>
      <c r="FF1" s="23"/>
      <c r="FG1" s="23"/>
      <c r="FH1" s="23"/>
      <c r="FI1" s="23"/>
      <c r="FJ1" s="23"/>
      <c r="FK1" s="23"/>
      <c r="FL1" s="23"/>
      <c r="FM1" s="23"/>
      <c r="FN1" s="23"/>
      <c r="FO1" s="23"/>
      <c r="FP1" s="23"/>
      <c r="FQ1" s="23"/>
      <c r="FR1" s="23"/>
      <c r="FS1" s="23"/>
      <c r="FT1" s="23"/>
      <c r="FU1" s="23"/>
      <c r="FV1" s="23"/>
      <c r="FW1" s="23"/>
      <c r="FX1" s="23"/>
      <c r="FY1" s="23"/>
      <c r="FZ1" s="23"/>
      <c r="GA1" s="23"/>
      <c r="GB1" s="23"/>
      <c r="GC1" s="23"/>
      <c r="GD1" s="23"/>
      <c r="GE1" s="23"/>
      <c r="GF1" s="23"/>
      <c r="GG1" s="23"/>
      <c r="GH1" s="23"/>
      <c r="GI1" s="23"/>
      <c r="GJ1" s="23"/>
      <c r="GK1" s="23"/>
      <c r="GL1" s="23"/>
      <c r="GM1" s="23"/>
      <c r="GN1" s="23"/>
      <c r="GO1" s="23"/>
      <c r="GP1" s="23"/>
      <c r="GQ1" s="23"/>
      <c r="GR1" s="23"/>
      <c r="GS1" s="23"/>
      <c r="GT1" s="23"/>
      <c r="GU1" s="23"/>
      <c r="GV1" s="23"/>
      <c r="GW1" s="23"/>
      <c r="GX1" s="23"/>
      <c r="GY1" s="23"/>
      <c r="GZ1" s="23"/>
      <c r="HA1" s="23"/>
      <c r="HB1" s="23"/>
      <c r="HC1" s="23"/>
      <c r="HD1" s="23"/>
      <c r="HE1" s="23"/>
      <c r="HF1" s="23"/>
      <c r="HG1" s="23"/>
      <c r="HH1" s="23"/>
      <c r="HI1" s="23"/>
      <c r="HJ1" s="23"/>
      <c r="HK1" s="23"/>
      <c r="HL1" s="23"/>
      <c r="HM1" s="23"/>
      <c r="HN1" s="23"/>
      <c r="HO1" s="23"/>
      <c r="HP1" s="23"/>
    </row>
    <row r="2" spans="1:224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  <c r="FD2" s="23"/>
      <c r="FE2" s="23"/>
      <c r="FF2" s="23"/>
      <c r="FG2" s="23"/>
      <c r="FH2" s="23"/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23"/>
      <c r="GT2" s="23"/>
      <c r="GU2" s="23"/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  <c r="HH2" s="23"/>
      <c r="HI2" s="23"/>
      <c r="HJ2" s="23"/>
      <c r="HK2" s="23"/>
      <c r="HL2" s="23"/>
      <c r="HM2" s="23"/>
      <c r="HN2" s="23"/>
      <c r="HO2" s="23"/>
      <c r="HP2" s="23"/>
    </row>
    <row r="3" spans="1:224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0"/>
      <c r="ET3" s="20"/>
      <c r="EU3" s="20"/>
      <c r="EV3" s="20"/>
      <c r="EW3" s="20"/>
      <c r="EX3" s="20"/>
      <c r="EY3" s="20"/>
      <c r="EZ3" s="20"/>
      <c r="FA3" s="20"/>
      <c r="FB3" s="20"/>
      <c r="FC3" s="20"/>
      <c r="FD3" s="20"/>
      <c r="FE3" s="20"/>
      <c r="FF3" s="20"/>
      <c r="FG3" s="20"/>
      <c r="FH3" s="20"/>
      <c r="FI3" s="20"/>
      <c r="FJ3" s="20"/>
      <c r="FK3" s="20"/>
      <c r="FL3" s="20"/>
      <c r="FM3" s="20"/>
      <c r="FN3" s="20"/>
      <c r="FO3" s="20"/>
      <c r="FP3" s="20"/>
      <c r="FQ3" s="20"/>
      <c r="FR3" s="20"/>
      <c r="FS3" s="20"/>
      <c r="FT3" s="20"/>
      <c r="FU3" s="20"/>
      <c r="FV3" s="20"/>
      <c r="FW3" s="20"/>
      <c r="FX3" s="20"/>
      <c r="FY3" s="20"/>
      <c r="FZ3" s="20"/>
      <c r="GA3" s="20"/>
      <c r="GB3" s="20"/>
      <c r="GC3" s="20"/>
      <c r="GD3" s="20"/>
      <c r="GE3" s="20"/>
      <c r="GF3" s="20"/>
      <c r="GG3" s="20"/>
      <c r="GH3" s="20"/>
      <c r="GI3" s="20"/>
      <c r="GJ3" s="20"/>
      <c r="GK3" s="20"/>
      <c r="GL3" s="20"/>
      <c r="GM3" s="20"/>
      <c r="GN3" s="20"/>
      <c r="GO3" s="20"/>
      <c r="GP3" s="20"/>
      <c r="GQ3" s="20"/>
      <c r="GR3" s="20"/>
      <c r="GS3" s="20"/>
      <c r="GT3" s="20"/>
      <c r="GU3" s="20"/>
      <c r="GV3" s="20"/>
      <c r="GW3" s="20"/>
      <c r="GX3" s="20"/>
      <c r="GY3" s="20"/>
      <c r="GZ3" s="20"/>
      <c r="HA3" s="20"/>
      <c r="HB3" s="20"/>
      <c r="HC3" s="20"/>
      <c r="HD3" s="20"/>
      <c r="HE3" s="20"/>
      <c r="HF3" s="20"/>
      <c r="HG3" s="20"/>
      <c r="HH3" s="20"/>
      <c r="HI3" s="20"/>
      <c r="HJ3" s="20"/>
      <c r="HK3" s="20"/>
      <c r="HL3" s="20"/>
      <c r="HM3" s="20"/>
      <c r="HN3" s="20"/>
      <c r="HO3" s="20"/>
      <c r="HP3" s="20"/>
    </row>
    <row r="4" spans="1:224" x14ac:dyDescent="0.25">
      <c r="A4" s="21" t="s">
        <v>55</v>
      </c>
      <c r="B4" s="21" t="s">
        <v>65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1" t="s">
        <v>65</v>
      </c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</row>
    <row r="5" spans="1:224" x14ac:dyDescent="0.25">
      <c r="A5" s="20"/>
      <c r="B5" s="21" t="s">
        <v>66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1" t="s">
        <v>66</v>
      </c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</row>
    <row r="6" spans="1:224" x14ac:dyDescent="0.25">
      <c r="A6" s="21" t="s">
        <v>56</v>
      </c>
      <c r="B6" s="21" t="s">
        <v>67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1" t="s">
        <v>67</v>
      </c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  <c r="FG6" s="20"/>
      <c r="FH6" s="20"/>
      <c r="FI6" s="20"/>
      <c r="FJ6" s="20"/>
      <c r="FK6" s="20"/>
      <c r="FL6" s="20"/>
      <c r="FM6" s="20"/>
      <c r="FN6" s="20"/>
      <c r="FO6" s="20"/>
      <c r="FP6" s="20"/>
      <c r="FQ6" s="20"/>
      <c r="FR6" s="20"/>
      <c r="FS6" s="20"/>
      <c r="FT6" s="20"/>
      <c r="FU6" s="20"/>
      <c r="FV6" s="20"/>
      <c r="FW6" s="20"/>
      <c r="FX6" s="20"/>
      <c r="FY6" s="20"/>
      <c r="FZ6" s="20"/>
      <c r="GA6" s="20"/>
      <c r="GB6" s="20"/>
      <c r="GC6" s="20"/>
      <c r="GD6" s="20"/>
      <c r="GE6" s="20"/>
      <c r="GF6" s="20"/>
      <c r="GG6" s="20"/>
      <c r="GH6" s="20"/>
      <c r="GI6" s="20"/>
      <c r="GJ6" s="20"/>
      <c r="GK6" s="20"/>
      <c r="GL6" s="20"/>
      <c r="GM6" s="20"/>
      <c r="GN6" s="20"/>
      <c r="GO6" s="20"/>
      <c r="GP6" s="20"/>
      <c r="GQ6" s="20"/>
      <c r="GR6" s="20"/>
      <c r="GS6" s="20"/>
      <c r="GT6" s="20"/>
      <c r="GU6" s="20"/>
      <c r="GV6" s="20"/>
      <c r="GW6" s="20"/>
      <c r="GX6" s="20"/>
      <c r="GY6" s="20"/>
      <c r="GZ6" s="20"/>
      <c r="HA6" s="20"/>
      <c r="HB6" s="20"/>
      <c r="HC6" s="20"/>
      <c r="HD6" s="20"/>
      <c r="HE6" s="20"/>
      <c r="HF6" s="20"/>
      <c r="HG6" s="20"/>
      <c r="HH6" s="20"/>
      <c r="HI6" s="20"/>
      <c r="HJ6" s="20"/>
      <c r="HK6" s="20"/>
      <c r="HL6" s="20"/>
      <c r="HM6" s="20"/>
      <c r="HN6" s="20"/>
      <c r="HO6" s="20"/>
      <c r="HP6" s="20"/>
    </row>
    <row r="7" spans="1:224" x14ac:dyDescent="0.25">
      <c r="A7" s="21" t="s">
        <v>57</v>
      </c>
      <c r="B7" s="21" t="s">
        <v>58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1" t="s">
        <v>58</v>
      </c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20"/>
      <c r="ER7" s="20"/>
      <c r="ES7" s="20"/>
      <c r="ET7" s="20"/>
      <c r="EU7" s="20"/>
      <c r="EV7" s="20"/>
      <c r="EW7" s="20"/>
      <c r="EX7" s="20"/>
      <c r="EY7" s="20"/>
      <c r="EZ7" s="20"/>
      <c r="FA7" s="20"/>
      <c r="FB7" s="20"/>
      <c r="FC7" s="20"/>
      <c r="FD7" s="20"/>
      <c r="FE7" s="20"/>
      <c r="FF7" s="20"/>
      <c r="FG7" s="20"/>
      <c r="FH7" s="20"/>
      <c r="FI7" s="20"/>
      <c r="FJ7" s="20"/>
      <c r="FK7" s="20"/>
      <c r="FL7" s="20"/>
      <c r="FM7" s="20"/>
      <c r="FN7" s="20"/>
      <c r="FO7" s="20"/>
      <c r="FP7" s="20"/>
      <c r="FQ7" s="20"/>
      <c r="FR7" s="20"/>
      <c r="FS7" s="20"/>
      <c r="FT7" s="20"/>
      <c r="FU7" s="20"/>
      <c r="FV7" s="20"/>
      <c r="FW7" s="20"/>
      <c r="FX7" s="20"/>
      <c r="FY7" s="20"/>
      <c r="FZ7" s="20"/>
      <c r="GA7" s="20"/>
      <c r="GB7" s="20"/>
      <c r="GC7" s="20"/>
      <c r="GD7" s="20"/>
      <c r="GE7" s="20"/>
      <c r="GF7" s="20"/>
      <c r="GG7" s="20"/>
      <c r="GH7" s="20"/>
      <c r="GI7" s="20"/>
      <c r="GJ7" s="20"/>
      <c r="GK7" s="20"/>
      <c r="GL7" s="20"/>
      <c r="GM7" s="20"/>
      <c r="GN7" s="20"/>
      <c r="GO7" s="20"/>
      <c r="GP7" s="20"/>
      <c r="GQ7" s="20"/>
      <c r="GR7" s="20"/>
      <c r="GS7" s="20"/>
      <c r="GT7" s="20"/>
      <c r="GU7" s="20"/>
      <c r="GV7" s="20"/>
      <c r="GW7" s="20"/>
      <c r="GX7" s="20"/>
      <c r="GY7" s="20"/>
      <c r="GZ7" s="20"/>
      <c r="HA7" s="20"/>
      <c r="HB7" s="20"/>
      <c r="HC7" s="20"/>
      <c r="HD7" s="20"/>
      <c r="HE7" s="20"/>
      <c r="HF7" s="20"/>
      <c r="HG7" s="20"/>
      <c r="HH7" s="20"/>
      <c r="HI7" s="20"/>
      <c r="HJ7" s="20"/>
      <c r="HK7" s="20"/>
      <c r="HL7" s="20"/>
      <c r="HM7" s="20"/>
      <c r="HN7" s="20"/>
      <c r="HO7" s="20"/>
      <c r="HP7" s="20"/>
    </row>
    <row r="8" spans="1:224" x14ac:dyDescent="0.25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0"/>
      <c r="EO8" s="20"/>
      <c r="EP8" s="20"/>
      <c r="EQ8" s="20"/>
      <c r="ER8" s="20"/>
      <c r="ES8" s="20"/>
      <c r="ET8" s="20"/>
      <c r="EU8" s="20"/>
      <c r="EV8" s="20"/>
      <c r="EW8" s="20"/>
      <c r="EX8" s="20"/>
      <c r="EY8" s="20"/>
      <c r="EZ8" s="20"/>
      <c r="FA8" s="20"/>
      <c r="FB8" s="20"/>
      <c r="FC8" s="20"/>
      <c r="FD8" s="20"/>
      <c r="FE8" s="20"/>
      <c r="FF8" s="20"/>
      <c r="FG8" s="20"/>
      <c r="FH8" s="20"/>
      <c r="FI8" s="20"/>
      <c r="FJ8" s="20"/>
      <c r="FK8" s="20"/>
      <c r="FL8" s="20"/>
      <c r="FM8" s="20"/>
      <c r="FN8" s="20"/>
      <c r="FO8" s="20"/>
      <c r="FP8" s="20"/>
      <c r="FQ8" s="20"/>
      <c r="FR8" s="20"/>
      <c r="FS8" s="20"/>
      <c r="FT8" s="20"/>
      <c r="FU8" s="20"/>
      <c r="FV8" s="20"/>
      <c r="FW8" s="20"/>
      <c r="FX8" s="20"/>
      <c r="FY8" s="20"/>
      <c r="FZ8" s="20"/>
      <c r="GA8" s="20"/>
      <c r="GB8" s="20"/>
      <c r="GC8" s="20"/>
      <c r="GD8" s="20"/>
      <c r="GE8" s="20"/>
      <c r="GF8" s="20"/>
      <c r="GG8" s="20"/>
      <c r="GH8" s="20"/>
      <c r="GI8" s="20"/>
      <c r="GJ8" s="20"/>
      <c r="GK8" s="20"/>
      <c r="GL8" s="20"/>
      <c r="GM8" s="20"/>
      <c r="GN8" s="20"/>
      <c r="GO8" s="20"/>
      <c r="GP8" s="20"/>
      <c r="GQ8" s="20"/>
      <c r="GR8" s="20"/>
      <c r="GS8" s="20"/>
      <c r="GT8" s="20"/>
      <c r="GU8" s="20"/>
      <c r="GV8" s="20"/>
      <c r="GW8" s="20"/>
      <c r="GX8" s="20"/>
      <c r="GY8" s="20"/>
      <c r="GZ8" s="22"/>
      <c r="HA8" s="22"/>
      <c r="HB8" s="22"/>
      <c r="HC8" s="22"/>
      <c r="HD8" s="22"/>
      <c r="HE8" s="22"/>
      <c r="HF8" s="22"/>
      <c r="HG8" s="22"/>
      <c r="HH8" s="22"/>
      <c r="HI8" s="22"/>
      <c r="HJ8" s="22"/>
      <c r="HK8" s="22"/>
      <c r="HL8" s="22"/>
      <c r="HM8" s="22"/>
      <c r="HN8" s="22"/>
      <c r="HO8" s="22"/>
      <c r="HP8" s="22"/>
    </row>
    <row r="9" spans="1:224" x14ac:dyDescent="0.25">
      <c r="A9" s="21" t="s">
        <v>59</v>
      </c>
      <c r="B9" s="20"/>
      <c r="C9" s="20"/>
      <c r="D9" s="20"/>
      <c r="E9" s="20"/>
      <c r="F9" s="20"/>
      <c r="G9" s="20"/>
      <c r="H9" s="20"/>
      <c r="I9" s="20"/>
      <c r="J9" s="20"/>
      <c r="K9" s="20" t="s">
        <v>60</v>
      </c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0"/>
      <c r="ET9" s="20"/>
      <c r="EU9" s="20"/>
      <c r="EV9" s="20"/>
      <c r="EW9" s="20"/>
      <c r="EX9" s="20"/>
      <c r="EY9" s="20"/>
      <c r="EZ9" s="20"/>
      <c r="FA9" s="20"/>
      <c r="FB9" s="20"/>
      <c r="FC9" s="20"/>
      <c r="FD9" s="20"/>
      <c r="FE9" s="20"/>
      <c r="FF9" s="20"/>
      <c r="FG9" s="20"/>
      <c r="FH9" s="20"/>
      <c r="FI9" s="20"/>
      <c r="FJ9" s="20"/>
      <c r="FK9" s="20"/>
      <c r="FL9" s="20"/>
      <c r="FM9" s="20"/>
      <c r="FN9" s="20"/>
      <c r="FO9" s="20"/>
      <c r="FP9" s="20"/>
      <c r="FQ9" s="20"/>
      <c r="FR9" s="20"/>
      <c r="FS9" s="20"/>
      <c r="FT9" s="81"/>
      <c r="FU9" s="81"/>
      <c r="FV9" s="81"/>
      <c r="FW9" s="81"/>
      <c r="FX9" s="81"/>
      <c r="FY9" s="81"/>
      <c r="FZ9" s="81"/>
      <c r="GA9" s="81"/>
      <c r="GB9" s="81"/>
      <c r="GC9" s="81"/>
      <c r="GD9" s="81"/>
      <c r="GE9" s="81"/>
      <c r="GF9" s="81"/>
      <c r="GG9" s="81"/>
      <c r="GH9" s="81"/>
      <c r="GI9" s="81"/>
      <c r="GJ9" s="81"/>
      <c r="GK9" s="81"/>
      <c r="GL9" s="81"/>
      <c r="GM9" s="81"/>
      <c r="GN9" s="81"/>
      <c r="GO9" s="81"/>
      <c r="GP9" s="81"/>
      <c r="GQ9" s="81"/>
      <c r="GR9" s="81"/>
      <c r="GS9" s="81"/>
      <c r="GT9" s="81"/>
      <c r="GU9" s="81"/>
      <c r="GV9" s="81"/>
      <c r="GW9" s="81"/>
      <c r="GX9" s="81"/>
      <c r="GY9" s="81"/>
      <c r="GZ9" s="81"/>
      <c r="HA9" s="81"/>
      <c r="HB9" s="81"/>
      <c r="HC9" s="81"/>
      <c r="HD9" s="81"/>
      <c r="HE9" s="81"/>
      <c r="HF9" s="81"/>
      <c r="HG9" s="81"/>
      <c r="HH9" s="81"/>
      <c r="HI9" s="81"/>
      <c r="HJ9" s="81"/>
      <c r="HK9" s="81"/>
      <c r="HL9" s="81"/>
      <c r="HM9" s="81"/>
      <c r="HN9" s="81"/>
      <c r="HO9" s="81"/>
      <c r="HP9" s="81"/>
    </row>
    <row r="10" spans="1:224" x14ac:dyDescent="0.25">
      <c r="A10" s="21" t="s">
        <v>61</v>
      </c>
      <c r="B10" s="20"/>
      <c r="C10" s="20"/>
      <c r="D10" s="20"/>
      <c r="E10" s="20"/>
      <c r="F10" s="20"/>
      <c r="G10" s="20"/>
      <c r="H10" s="20"/>
      <c r="I10" s="20"/>
      <c r="J10" s="20"/>
      <c r="K10" s="20">
        <v>5018054863</v>
      </c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  <c r="EP10" s="20"/>
      <c r="EQ10" s="20"/>
      <c r="ER10" s="20"/>
      <c r="ES10" s="20"/>
      <c r="ET10" s="20"/>
      <c r="EU10" s="20"/>
      <c r="EV10" s="20"/>
      <c r="EW10" s="20"/>
      <c r="EX10" s="20"/>
      <c r="EY10" s="20"/>
      <c r="EZ10" s="20"/>
      <c r="FA10" s="20"/>
      <c r="FB10" s="20"/>
      <c r="FC10" s="20"/>
      <c r="FD10" s="20"/>
      <c r="FE10" s="20"/>
      <c r="FF10" s="20"/>
      <c r="FG10" s="20"/>
      <c r="FH10" s="20"/>
      <c r="FI10" s="20"/>
      <c r="FJ10" s="20"/>
      <c r="FK10" s="20"/>
      <c r="FL10" s="20"/>
      <c r="FM10" s="20"/>
      <c r="FN10" s="20"/>
      <c r="FO10" s="20"/>
      <c r="FP10" s="20"/>
      <c r="FQ10" s="20"/>
      <c r="FR10" s="20"/>
      <c r="FS10" s="20"/>
      <c r="FT10" s="82"/>
      <c r="FU10" s="82"/>
      <c r="FV10" s="82"/>
      <c r="FW10" s="82"/>
      <c r="FX10" s="82"/>
      <c r="FY10" s="82"/>
      <c r="FZ10" s="82"/>
      <c r="GA10" s="82"/>
      <c r="GB10" s="82"/>
      <c r="GC10" s="82"/>
      <c r="GD10" s="82"/>
      <c r="GE10" s="82"/>
      <c r="GF10" s="82"/>
      <c r="GG10" s="82"/>
      <c r="GH10" s="82"/>
      <c r="GI10" s="82"/>
      <c r="GJ10" s="82"/>
      <c r="GK10" s="82"/>
      <c r="GL10" s="82"/>
      <c r="GM10" s="82"/>
      <c r="GN10" s="82"/>
      <c r="GO10" s="82"/>
      <c r="GP10" s="82"/>
      <c r="GQ10" s="82"/>
      <c r="GR10" s="82"/>
      <c r="GS10" s="82"/>
      <c r="GT10" s="82"/>
      <c r="GU10" s="82"/>
      <c r="GV10" s="82"/>
      <c r="GW10" s="82"/>
      <c r="GX10" s="82"/>
      <c r="GY10" s="82"/>
      <c r="GZ10" s="82"/>
      <c r="HA10" s="82"/>
      <c r="HB10" s="82"/>
      <c r="HC10" s="82"/>
      <c r="HD10" s="82"/>
      <c r="HE10" s="82"/>
      <c r="HF10" s="82"/>
      <c r="HG10" s="82"/>
      <c r="HH10" s="82"/>
      <c r="HI10" s="82"/>
      <c r="HJ10" s="82"/>
      <c r="HK10" s="82"/>
      <c r="HL10" s="82"/>
      <c r="HM10" s="82"/>
      <c r="HN10" s="82"/>
      <c r="HO10" s="82"/>
      <c r="HP10" s="82"/>
    </row>
    <row r="11" spans="1:224" x14ac:dyDescent="0.25">
      <c r="A11" s="21" t="s">
        <v>62</v>
      </c>
      <c r="B11" s="20"/>
      <c r="C11" s="20"/>
      <c r="D11" s="20"/>
      <c r="E11" s="20"/>
      <c r="F11" s="20"/>
      <c r="G11" s="20"/>
      <c r="H11" s="20"/>
      <c r="I11" s="20"/>
      <c r="J11" s="20"/>
      <c r="K11" s="20" t="s">
        <v>63</v>
      </c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20"/>
      <c r="EG11" s="20"/>
      <c r="EH11" s="20"/>
      <c r="EI11" s="20"/>
      <c r="EJ11" s="20"/>
      <c r="EK11" s="20"/>
      <c r="EL11" s="20"/>
      <c r="EM11" s="20"/>
      <c r="EN11" s="20"/>
      <c r="EO11" s="20"/>
      <c r="EP11" s="20"/>
      <c r="EQ11" s="20"/>
      <c r="ER11" s="20"/>
      <c r="ES11" s="20"/>
      <c r="ET11" s="20"/>
      <c r="EU11" s="20"/>
      <c r="EV11" s="20"/>
      <c r="EW11" s="20"/>
      <c r="EX11" s="20"/>
      <c r="EY11" s="20"/>
      <c r="EZ11" s="20"/>
      <c r="FA11" s="20"/>
      <c r="FB11" s="20"/>
      <c r="FC11" s="20"/>
      <c r="FD11" s="20"/>
      <c r="FE11" s="20"/>
      <c r="FF11" s="20"/>
      <c r="FG11" s="20"/>
      <c r="FH11" s="20"/>
      <c r="FI11" s="20"/>
      <c r="FJ11" s="20"/>
      <c r="FK11" s="20"/>
      <c r="FL11" s="20"/>
      <c r="FM11" s="20"/>
      <c r="FN11" s="20"/>
      <c r="FO11" s="20"/>
      <c r="FP11" s="20"/>
      <c r="FQ11" s="20"/>
      <c r="FR11" s="20"/>
      <c r="FS11" s="20"/>
      <c r="FT11" s="82"/>
      <c r="FU11" s="82"/>
      <c r="FV11" s="82"/>
      <c r="FW11" s="82"/>
      <c r="FX11" s="82"/>
      <c r="FY11" s="82"/>
      <c r="FZ11" s="82"/>
      <c r="GA11" s="82"/>
      <c r="GB11" s="82"/>
      <c r="GC11" s="82"/>
      <c r="GD11" s="82"/>
      <c r="GE11" s="82"/>
      <c r="GF11" s="82"/>
      <c r="GG11" s="82"/>
      <c r="GH11" s="82"/>
      <c r="GI11" s="82"/>
      <c r="GJ11" s="82"/>
      <c r="GK11" s="82"/>
      <c r="GL11" s="82"/>
      <c r="GM11" s="82"/>
      <c r="GN11" s="82"/>
      <c r="GO11" s="82"/>
      <c r="GP11" s="82"/>
      <c r="GQ11" s="82"/>
      <c r="GR11" s="82"/>
      <c r="GS11" s="82"/>
      <c r="GT11" s="82"/>
      <c r="GU11" s="82"/>
      <c r="GV11" s="82"/>
      <c r="GW11" s="82"/>
      <c r="GX11" s="82"/>
      <c r="GY11" s="82"/>
      <c r="GZ11" s="82"/>
      <c r="HA11" s="82"/>
      <c r="HB11" s="82"/>
      <c r="HC11" s="82"/>
      <c r="HD11" s="82"/>
      <c r="HE11" s="82"/>
      <c r="HF11" s="82"/>
      <c r="HG11" s="82"/>
      <c r="HH11" s="82"/>
      <c r="HI11" s="82"/>
      <c r="HJ11" s="82"/>
      <c r="HK11" s="82"/>
      <c r="HL11" s="82"/>
      <c r="HM11" s="82"/>
      <c r="HN11" s="82"/>
      <c r="HO11" s="82"/>
      <c r="HP11" s="82"/>
    </row>
    <row r="12" spans="1:224" x14ac:dyDescent="0.25">
      <c r="A12" s="21" t="s">
        <v>69</v>
      </c>
      <c r="B12" s="20"/>
      <c r="C12" s="20"/>
      <c r="D12" s="20"/>
      <c r="E12" s="20"/>
      <c r="F12" s="20"/>
      <c r="G12" s="20"/>
      <c r="H12" s="20"/>
      <c r="I12" s="20"/>
      <c r="J12" s="20"/>
      <c r="K12" s="20" t="s">
        <v>70</v>
      </c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20"/>
      <c r="DO12" s="20"/>
      <c r="DP12" s="20"/>
      <c r="DQ12" s="20"/>
      <c r="DR12" s="20"/>
      <c r="DS12" s="20"/>
      <c r="DT12" s="20"/>
      <c r="DU12" s="20"/>
      <c r="DV12" s="20"/>
      <c r="DW12" s="20"/>
      <c r="DX12" s="20"/>
      <c r="DY12" s="20"/>
      <c r="DZ12" s="20"/>
      <c r="EA12" s="20"/>
      <c r="EB12" s="20"/>
      <c r="EC12" s="20"/>
      <c r="ED12" s="20"/>
      <c r="EE12" s="20"/>
      <c r="EF12" s="20"/>
      <c r="EG12" s="20"/>
      <c r="EH12" s="20"/>
      <c r="EI12" s="20"/>
      <c r="EJ12" s="20"/>
      <c r="EK12" s="20"/>
      <c r="EL12" s="20"/>
      <c r="EM12" s="20"/>
      <c r="EN12" s="20"/>
      <c r="EO12" s="20"/>
      <c r="EP12" s="20"/>
      <c r="EQ12" s="20"/>
      <c r="ER12" s="20"/>
      <c r="ES12" s="20"/>
      <c r="ET12" s="20"/>
      <c r="EU12" s="20"/>
      <c r="EV12" s="20"/>
      <c r="EW12" s="20"/>
      <c r="EX12" s="20"/>
      <c r="EY12" s="20"/>
      <c r="EZ12" s="20"/>
      <c r="FA12" s="20"/>
      <c r="FB12" s="20"/>
      <c r="FC12" s="20"/>
      <c r="FD12" s="20"/>
      <c r="FE12" s="20"/>
      <c r="FF12" s="20"/>
      <c r="FG12" s="20"/>
      <c r="FH12" s="20"/>
      <c r="FI12" s="20"/>
      <c r="FJ12" s="20"/>
      <c r="FK12" s="20"/>
      <c r="FL12" s="20"/>
      <c r="FM12" s="20"/>
      <c r="FN12" s="20"/>
      <c r="FO12" s="20"/>
      <c r="FP12" s="20"/>
      <c r="FQ12" s="20"/>
      <c r="FR12" s="20"/>
      <c r="FS12" s="20"/>
      <c r="FT12" s="82"/>
      <c r="FU12" s="82"/>
      <c r="FV12" s="82"/>
      <c r="FW12" s="82"/>
      <c r="FX12" s="82"/>
      <c r="FY12" s="82"/>
      <c r="FZ12" s="82"/>
      <c r="GA12" s="82"/>
      <c r="GB12" s="82"/>
      <c r="GC12" s="82"/>
      <c r="GD12" s="82"/>
      <c r="GE12" s="82"/>
      <c r="GF12" s="82"/>
      <c r="GG12" s="82"/>
      <c r="GH12" s="82"/>
      <c r="GI12" s="82"/>
      <c r="GJ12" s="82"/>
      <c r="GK12" s="82"/>
      <c r="GL12" s="82"/>
      <c r="GM12" s="82"/>
      <c r="GN12" s="82"/>
      <c r="GO12" s="82"/>
      <c r="GP12" s="82"/>
      <c r="GQ12" s="82"/>
      <c r="GR12" s="82"/>
      <c r="GS12" s="82"/>
      <c r="GT12" s="82"/>
      <c r="GU12" s="82"/>
      <c r="GV12" s="82"/>
      <c r="GW12" s="82"/>
      <c r="GX12" s="82"/>
      <c r="GY12" s="82"/>
      <c r="GZ12" s="82"/>
      <c r="HA12" s="82"/>
      <c r="HB12" s="82"/>
      <c r="HC12" s="82"/>
      <c r="HD12" s="82"/>
      <c r="HE12" s="82"/>
      <c r="HF12" s="82"/>
      <c r="HG12" s="82"/>
      <c r="HH12" s="82"/>
      <c r="HI12" s="82"/>
      <c r="HJ12" s="82"/>
      <c r="HK12" s="82"/>
      <c r="HL12" s="82"/>
      <c r="HM12" s="82"/>
      <c r="HN12" s="82"/>
      <c r="HO12" s="82"/>
      <c r="HP12" s="82"/>
    </row>
    <row r="13" spans="1:224" x14ac:dyDescent="0.25">
      <c r="A13" s="21" t="s">
        <v>64</v>
      </c>
      <c r="B13" s="20"/>
      <c r="C13" s="20"/>
      <c r="D13" s="20"/>
      <c r="E13" s="20"/>
      <c r="F13" s="20"/>
      <c r="G13" s="20"/>
      <c r="H13" s="20"/>
      <c r="I13" s="20"/>
      <c r="J13" s="20"/>
      <c r="K13" s="20" t="s">
        <v>71</v>
      </c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  <c r="CW13" s="20"/>
      <c r="CX13" s="20"/>
      <c r="CY13" s="20"/>
      <c r="CZ13" s="20"/>
      <c r="DA13" s="20"/>
      <c r="DB13" s="20"/>
      <c r="DC13" s="20"/>
      <c r="DD13" s="20"/>
      <c r="DE13" s="20"/>
      <c r="DF13" s="20"/>
      <c r="DG13" s="20"/>
      <c r="DH13" s="20"/>
      <c r="DI13" s="20"/>
      <c r="DJ13" s="20"/>
      <c r="DK13" s="20"/>
      <c r="DL13" s="20"/>
      <c r="DM13" s="20"/>
      <c r="DN13" s="20"/>
      <c r="DO13" s="20"/>
      <c r="DP13" s="20"/>
      <c r="DQ13" s="20"/>
      <c r="DR13" s="20"/>
      <c r="DS13" s="20"/>
      <c r="DT13" s="20"/>
      <c r="DU13" s="20"/>
      <c r="DV13" s="20"/>
      <c r="DW13" s="20"/>
      <c r="DX13" s="20"/>
      <c r="DY13" s="20"/>
      <c r="DZ13" s="20"/>
      <c r="EA13" s="20"/>
      <c r="EB13" s="20"/>
      <c r="EC13" s="20"/>
      <c r="ED13" s="20"/>
      <c r="EE13" s="20"/>
      <c r="EF13" s="20"/>
      <c r="EG13" s="20"/>
      <c r="EH13" s="20"/>
      <c r="EI13" s="20"/>
      <c r="EJ13" s="20"/>
      <c r="EK13" s="20"/>
      <c r="EL13" s="20"/>
      <c r="EM13" s="20"/>
      <c r="EN13" s="20"/>
      <c r="EO13" s="20"/>
      <c r="EP13" s="20"/>
      <c r="EQ13" s="20"/>
      <c r="ER13" s="20"/>
      <c r="ES13" s="20"/>
      <c r="ET13" s="20"/>
      <c r="EU13" s="20"/>
      <c r="EV13" s="20"/>
      <c r="EW13" s="20"/>
      <c r="EX13" s="20"/>
      <c r="EY13" s="20"/>
      <c r="EZ13" s="20"/>
      <c r="FA13" s="20"/>
      <c r="FB13" s="20"/>
      <c r="FC13" s="20"/>
      <c r="FD13" s="20"/>
      <c r="FE13" s="20"/>
      <c r="FF13" s="20"/>
      <c r="FG13" s="20"/>
      <c r="FH13" s="20"/>
      <c r="FI13" s="20"/>
      <c r="FJ13" s="20"/>
      <c r="FK13" s="20"/>
      <c r="FL13" s="20"/>
      <c r="FM13" s="20"/>
      <c r="FN13" s="20"/>
      <c r="FO13" s="20"/>
      <c r="FP13" s="20"/>
      <c r="FQ13" s="20"/>
      <c r="FR13" s="20"/>
      <c r="FS13" s="20"/>
      <c r="FT13" s="82"/>
      <c r="FU13" s="82"/>
      <c r="FV13" s="82"/>
      <c r="FW13" s="82"/>
      <c r="FX13" s="82"/>
      <c r="FY13" s="82"/>
      <c r="FZ13" s="82"/>
      <c r="GA13" s="82"/>
      <c r="GB13" s="82"/>
      <c r="GC13" s="82"/>
      <c r="GD13" s="82"/>
      <c r="GE13" s="82"/>
      <c r="GF13" s="82"/>
      <c r="GG13" s="82"/>
      <c r="GH13" s="82"/>
      <c r="GI13" s="82"/>
      <c r="GJ13" s="82"/>
      <c r="GK13" s="82"/>
      <c r="GL13" s="82"/>
      <c r="GM13" s="82"/>
      <c r="GN13" s="82"/>
      <c r="GO13" s="82"/>
      <c r="GP13" s="82"/>
      <c r="GQ13" s="82"/>
      <c r="GR13" s="82"/>
      <c r="GS13" s="82"/>
      <c r="GT13" s="82"/>
      <c r="GU13" s="82"/>
      <c r="GV13" s="82"/>
      <c r="GW13" s="82"/>
      <c r="GX13" s="82"/>
      <c r="GY13" s="82"/>
      <c r="GZ13" s="82"/>
      <c r="HA13" s="82"/>
      <c r="HB13" s="82"/>
      <c r="HC13" s="82"/>
      <c r="HD13" s="82"/>
      <c r="HE13" s="82"/>
      <c r="HF13" s="82"/>
      <c r="HG13" s="82"/>
      <c r="HH13" s="82"/>
      <c r="HI13" s="82"/>
      <c r="HJ13" s="82"/>
      <c r="HK13" s="82"/>
      <c r="HL13" s="82"/>
      <c r="HM13" s="82"/>
      <c r="HN13" s="82"/>
      <c r="HO13" s="82"/>
      <c r="HP13" s="82"/>
    </row>
    <row r="19" spans="1:14" ht="15" customHeight="1" x14ac:dyDescent="0.25">
      <c r="A19" s="84" t="s">
        <v>0</v>
      </c>
      <c r="B19" s="84" t="s">
        <v>1</v>
      </c>
      <c r="C19" s="84" t="s">
        <v>2</v>
      </c>
      <c r="D19" s="84" t="s">
        <v>3</v>
      </c>
      <c r="E19" s="84" t="s">
        <v>4</v>
      </c>
      <c r="F19" s="84" t="s">
        <v>5</v>
      </c>
      <c r="G19" s="84"/>
      <c r="H19" s="84"/>
      <c r="I19" s="84" t="s">
        <v>6</v>
      </c>
      <c r="J19" s="84" t="s">
        <v>7</v>
      </c>
      <c r="K19" s="84" t="s">
        <v>8</v>
      </c>
      <c r="L19" s="84"/>
      <c r="M19" s="84"/>
      <c r="N19" s="84" t="s">
        <v>9</v>
      </c>
    </row>
    <row r="20" spans="1:14" ht="73.5" customHeight="1" x14ac:dyDescent="0.25">
      <c r="A20" s="84"/>
      <c r="B20" s="84"/>
      <c r="C20" s="84"/>
      <c r="D20" s="84"/>
      <c r="E20" s="84"/>
      <c r="F20" s="15" t="s">
        <v>10</v>
      </c>
      <c r="G20" s="15" t="s">
        <v>11</v>
      </c>
      <c r="H20" s="15" t="s">
        <v>12</v>
      </c>
      <c r="I20" s="84"/>
      <c r="J20" s="84"/>
      <c r="K20" s="15" t="s">
        <v>13</v>
      </c>
      <c r="L20" s="15" t="s">
        <v>11</v>
      </c>
      <c r="M20" s="15" t="s">
        <v>12</v>
      </c>
      <c r="N20" s="84"/>
    </row>
    <row r="21" spans="1:14" x14ac:dyDescent="0.25">
      <c r="A21" s="12">
        <v>1</v>
      </c>
      <c r="B21" s="12">
        <v>2</v>
      </c>
      <c r="C21" s="12">
        <v>3</v>
      </c>
      <c r="D21" s="12">
        <v>4</v>
      </c>
      <c r="E21" s="12">
        <v>5</v>
      </c>
      <c r="F21" s="12">
        <v>6</v>
      </c>
      <c r="G21" s="12">
        <v>7</v>
      </c>
      <c r="H21" s="12">
        <v>8</v>
      </c>
      <c r="I21" s="12">
        <v>9</v>
      </c>
      <c r="J21" s="12">
        <v>10</v>
      </c>
      <c r="K21" s="12">
        <v>11</v>
      </c>
      <c r="L21" s="12">
        <v>12</v>
      </c>
      <c r="M21" s="12">
        <v>13</v>
      </c>
      <c r="N21" s="12">
        <v>14</v>
      </c>
    </row>
    <row r="22" spans="1:14" ht="34.5" x14ac:dyDescent="0.25">
      <c r="A22" s="25" t="s">
        <v>53</v>
      </c>
      <c r="B22" s="7" t="s">
        <v>14</v>
      </c>
      <c r="C22" s="10" t="s">
        <v>15</v>
      </c>
      <c r="D22" s="13">
        <v>2452831</v>
      </c>
      <c r="E22" s="13">
        <f>F22+G22+H22</f>
        <v>1835586</v>
      </c>
      <c r="F22" s="13">
        <v>1010757</v>
      </c>
      <c r="G22" s="13">
        <v>722978</v>
      </c>
      <c r="H22" s="13">
        <f>101851</f>
        <v>101851</v>
      </c>
      <c r="I22" s="26">
        <v>1190121</v>
      </c>
      <c r="J22" s="13">
        <v>1133566</v>
      </c>
      <c r="K22" s="13">
        <v>720749</v>
      </c>
      <c r="L22" s="13">
        <v>234390</v>
      </c>
      <c r="M22" s="13">
        <v>178427</v>
      </c>
      <c r="N22" s="17" t="s">
        <v>72</v>
      </c>
    </row>
    <row r="23" spans="1:14" x14ac:dyDescent="0.25">
      <c r="A23" s="27" t="s">
        <v>54</v>
      </c>
      <c r="B23" s="7" t="s">
        <v>14</v>
      </c>
      <c r="C23" s="10" t="s">
        <v>16</v>
      </c>
      <c r="D23" s="13">
        <v>1210427</v>
      </c>
      <c r="E23" s="13">
        <f>F23+G23+H23</f>
        <v>1203563</v>
      </c>
      <c r="F23" s="13">
        <v>1174928</v>
      </c>
      <c r="G23" s="13">
        <v>16515</v>
      </c>
      <c r="H23" s="13">
        <v>12120</v>
      </c>
      <c r="I23" s="26">
        <v>868084</v>
      </c>
      <c r="J23" s="13">
        <v>810750</v>
      </c>
      <c r="K23" s="13">
        <v>732480</v>
      </c>
      <c r="L23" s="13">
        <v>10274</v>
      </c>
      <c r="M23" s="13">
        <v>67996</v>
      </c>
      <c r="N23" s="17" t="s">
        <v>73</v>
      </c>
    </row>
    <row r="24" spans="1:14" x14ac:dyDescent="0.25">
      <c r="A24" s="28" t="s">
        <v>17</v>
      </c>
      <c r="B24" s="6" t="s">
        <v>14</v>
      </c>
      <c r="C24" s="9" t="s">
        <v>18</v>
      </c>
      <c r="D24" s="13">
        <v>1242405</v>
      </c>
      <c r="E24" s="13">
        <f>F24+G24+H24</f>
        <v>632023</v>
      </c>
      <c r="F24" s="13">
        <f>F22-F23</f>
        <v>-164171</v>
      </c>
      <c r="G24" s="13">
        <f>G22-G23</f>
        <v>706463</v>
      </c>
      <c r="H24" s="13">
        <f>H22-H23</f>
        <v>89731</v>
      </c>
      <c r="I24" s="26">
        <v>322037</v>
      </c>
      <c r="J24" s="13">
        <v>322816</v>
      </c>
      <c r="K24" s="13">
        <v>-11731</v>
      </c>
      <c r="L24" s="13">
        <v>224116</v>
      </c>
      <c r="M24" s="13">
        <v>110431</v>
      </c>
      <c r="N24" s="17"/>
    </row>
    <row r="25" spans="1:14" x14ac:dyDescent="0.25">
      <c r="A25" s="28" t="s">
        <v>19</v>
      </c>
      <c r="B25" s="6" t="s">
        <v>14</v>
      </c>
      <c r="C25" s="9" t="s">
        <v>20</v>
      </c>
      <c r="D25" s="13">
        <v>0</v>
      </c>
      <c r="E25" s="13">
        <f>F25+G25+H25</f>
        <v>0</v>
      </c>
      <c r="F25" s="13">
        <v>0</v>
      </c>
      <c r="G25" s="13">
        <v>0</v>
      </c>
      <c r="H25" s="13">
        <v>0</v>
      </c>
      <c r="I25" s="26">
        <v>0</v>
      </c>
      <c r="J25" s="13">
        <v>0</v>
      </c>
      <c r="K25" s="13">
        <v>0</v>
      </c>
      <c r="L25" s="13">
        <v>0</v>
      </c>
      <c r="M25" s="13">
        <v>0</v>
      </c>
      <c r="N25" s="17"/>
    </row>
    <row r="26" spans="1:14" ht="22.5" x14ac:dyDescent="0.25">
      <c r="A26" s="28" t="s">
        <v>21</v>
      </c>
      <c r="B26" s="6" t="s">
        <v>14</v>
      </c>
      <c r="C26" s="9" t="s">
        <v>22</v>
      </c>
      <c r="D26" s="13">
        <v>102583</v>
      </c>
      <c r="E26" s="13">
        <f>F26+G26+H26</f>
        <v>102003</v>
      </c>
      <c r="F26" s="13">
        <v>99381</v>
      </c>
      <c r="G26" s="13">
        <v>1397</v>
      </c>
      <c r="H26" s="13">
        <f>1225</f>
        <v>1225</v>
      </c>
      <c r="I26" s="26">
        <v>0</v>
      </c>
      <c r="J26" s="13">
        <v>0</v>
      </c>
      <c r="K26" s="13">
        <v>0</v>
      </c>
      <c r="L26" s="13">
        <v>0</v>
      </c>
      <c r="M26" s="13">
        <v>0</v>
      </c>
      <c r="N26" s="24" t="s">
        <v>74</v>
      </c>
    </row>
    <row r="27" spans="1:14" x14ac:dyDescent="0.25">
      <c r="A27" s="28" t="s">
        <v>23</v>
      </c>
      <c r="B27" s="6" t="s">
        <v>14</v>
      </c>
      <c r="C27" s="9" t="s">
        <v>24</v>
      </c>
      <c r="D27" s="13">
        <f t="shared" ref="D27:H27" si="0">D24-D26</f>
        <v>1139822</v>
      </c>
      <c r="E27" s="13">
        <f t="shared" si="0"/>
        <v>530020</v>
      </c>
      <c r="F27" s="13">
        <f t="shared" si="0"/>
        <v>-263552</v>
      </c>
      <c r="G27" s="13">
        <f t="shared" si="0"/>
        <v>705066</v>
      </c>
      <c r="H27" s="13">
        <f t="shared" si="0"/>
        <v>88506</v>
      </c>
      <c r="I27" s="26">
        <v>322037</v>
      </c>
      <c r="J27" s="13">
        <v>322816</v>
      </c>
      <c r="K27" s="13">
        <v>-11731</v>
      </c>
      <c r="L27" s="13">
        <v>224116</v>
      </c>
      <c r="M27" s="13">
        <v>110431</v>
      </c>
      <c r="N27" s="17"/>
    </row>
    <row r="28" spans="1:14" x14ac:dyDescent="0.25">
      <c r="A28" s="28" t="s">
        <v>25</v>
      </c>
      <c r="B28" s="6" t="s">
        <v>14</v>
      </c>
      <c r="C28" s="9" t="s">
        <v>26</v>
      </c>
      <c r="D28" s="13">
        <v>2037</v>
      </c>
      <c r="E28" s="13">
        <f>F28+G28+H28</f>
        <v>2037</v>
      </c>
      <c r="F28" s="13">
        <v>0</v>
      </c>
      <c r="G28" s="13">
        <v>0</v>
      </c>
      <c r="H28" s="13">
        <v>2037</v>
      </c>
      <c r="I28" s="26">
        <v>109</v>
      </c>
      <c r="J28" s="13">
        <v>109</v>
      </c>
      <c r="K28" s="13">
        <v>0</v>
      </c>
      <c r="L28" s="13">
        <v>0</v>
      </c>
      <c r="M28" s="13">
        <v>109</v>
      </c>
      <c r="N28" s="17"/>
    </row>
    <row r="29" spans="1:14" x14ac:dyDescent="0.25">
      <c r="A29" s="28" t="s">
        <v>27</v>
      </c>
      <c r="B29" s="6" t="s">
        <v>14</v>
      </c>
      <c r="C29" s="9" t="s">
        <v>28</v>
      </c>
      <c r="D29" s="13">
        <v>2247</v>
      </c>
      <c r="E29" s="13">
        <f>F29+G29+H29</f>
        <v>2247</v>
      </c>
      <c r="F29" s="13">
        <v>0</v>
      </c>
      <c r="G29" s="13">
        <v>0</v>
      </c>
      <c r="H29" s="13">
        <v>2247</v>
      </c>
      <c r="I29" s="26">
        <v>22635</v>
      </c>
      <c r="J29" s="13">
        <v>22635</v>
      </c>
      <c r="K29" s="13">
        <v>0</v>
      </c>
      <c r="L29" s="13">
        <v>0</v>
      </c>
      <c r="M29" s="13">
        <v>22635</v>
      </c>
      <c r="N29" s="17"/>
    </row>
    <row r="30" spans="1:14" x14ac:dyDescent="0.25">
      <c r="A30" s="28" t="s">
        <v>29</v>
      </c>
      <c r="B30" s="6" t="s">
        <v>14</v>
      </c>
      <c r="C30" s="9" t="s">
        <v>30</v>
      </c>
      <c r="D30" s="13">
        <v>323861</v>
      </c>
      <c r="E30" s="13">
        <f>F30+G30+H30</f>
        <v>323861</v>
      </c>
      <c r="F30" s="13">
        <v>0</v>
      </c>
      <c r="G30" s="13">
        <v>0</v>
      </c>
      <c r="H30" s="13">
        <v>323861</v>
      </c>
      <c r="I30" s="26">
        <v>7410</v>
      </c>
      <c r="J30" s="13">
        <v>7410</v>
      </c>
      <c r="K30" s="13">
        <v>0</v>
      </c>
      <c r="L30" s="13">
        <v>0</v>
      </c>
      <c r="M30" s="13">
        <v>7410</v>
      </c>
      <c r="N30" s="17"/>
    </row>
    <row r="31" spans="1:14" x14ac:dyDescent="0.25">
      <c r="A31" s="28" t="s">
        <v>31</v>
      </c>
      <c r="B31" s="6" t="s">
        <v>14</v>
      </c>
      <c r="C31" s="9" t="s">
        <v>32</v>
      </c>
      <c r="D31" s="13">
        <v>371453</v>
      </c>
      <c r="E31" s="13">
        <f>F31+G31+H31</f>
        <v>371453</v>
      </c>
      <c r="F31" s="13">
        <v>13211</v>
      </c>
      <c r="G31" s="13">
        <v>0</v>
      </c>
      <c r="H31" s="13">
        <v>358242</v>
      </c>
      <c r="I31" s="26">
        <v>75072</v>
      </c>
      <c r="J31" s="13">
        <v>75072</v>
      </c>
      <c r="K31" s="13">
        <v>22466</v>
      </c>
      <c r="L31" s="13">
        <v>0</v>
      </c>
      <c r="M31" s="13">
        <v>52606</v>
      </c>
      <c r="N31" s="17"/>
    </row>
    <row r="32" spans="1:14" x14ac:dyDescent="0.25">
      <c r="A32" s="28" t="s">
        <v>33</v>
      </c>
      <c r="B32" s="6" t="s">
        <v>14</v>
      </c>
      <c r="C32" s="9" t="s">
        <v>34</v>
      </c>
      <c r="D32" s="13">
        <f>D27+D28-D29+D30-D31</f>
        <v>1092020</v>
      </c>
      <c r="E32" s="13">
        <f>E27+E28-E29+E30-E31</f>
        <v>482218</v>
      </c>
      <c r="F32" s="13">
        <f t="shared" ref="F32:H32" si="1">F27+F28-F29+F30-F31</f>
        <v>-276763</v>
      </c>
      <c r="G32" s="13">
        <f t="shared" si="1"/>
        <v>705066</v>
      </c>
      <c r="H32" s="13">
        <f t="shared" si="1"/>
        <v>53915</v>
      </c>
      <c r="I32" s="26">
        <v>231849</v>
      </c>
      <c r="J32" s="13">
        <v>232628</v>
      </c>
      <c r="K32" s="13">
        <v>-34197</v>
      </c>
      <c r="L32" s="13">
        <v>224116</v>
      </c>
      <c r="M32" s="13">
        <v>42709</v>
      </c>
      <c r="N32" s="17"/>
    </row>
    <row r="33" spans="1:14" x14ac:dyDescent="0.25">
      <c r="A33" s="27" t="s">
        <v>35</v>
      </c>
      <c r="B33" s="7" t="s">
        <v>14</v>
      </c>
      <c r="C33" s="10" t="s">
        <v>36</v>
      </c>
      <c r="D33" s="13">
        <v>223419</v>
      </c>
      <c r="E33" s="13">
        <f>F33+G33+H33</f>
        <v>166751</v>
      </c>
      <c r="F33" s="13">
        <v>0</v>
      </c>
      <c r="G33" s="13">
        <f>141013</f>
        <v>141013</v>
      </c>
      <c r="H33" s="13">
        <v>25738</v>
      </c>
      <c r="I33" s="26">
        <v>55743</v>
      </c>
      <c r="J33" s="13">
        <v>53066</v>
      </c>
      <c r="K33" s="13">
        <v>0</v>
      </c>
      <c r="L33" s="13">
        <v>44823</v>
      </c>
      <c r="M33" s="13">
        <v>8243</v>
      </c>
      <c r="N33" s="17"/>
    </row>
    <row r="34" spans="1:14" x14ac:dyDescent="0.25">
      <c r="A34" s="27" t="s">
        <v>37</v>
      </c>
      <c r="B34" s="7" t="s">
        <v>14</v>
      </c>
      <c r="C34" s="10" t="s">
        <v>38</v>
      </c>
      <c r="D34" s="13">
        <v>865961</v>
      </c>
      <c r="E34" s="13">
        <f>E32-E33</f>
        <v>315467</v>
      </c>
      <c r="F34" s="13">
        <f>F32-F33</f>
        <v>-276763</v>
      </c>
      <c r="G34" s="13">
        <f>G32-G33</f>
        <v>564053</v>
      </c>
      <c r="H34" s="13">
        <f>H32-H33</f>
        <v>28177</v>
      </c>
      <c r="I34" s="26">
        <v>154829</v>
      </c>
      <c r="J34" s="13">
        <v>179562</v>
      </c>
      <c r="K34" s="13">
        <v>-34197</v>
      </c>
      <c r="L34" s="13">
        <v>179293</v>
      </c>
      <c r="M34" s="13">
        <v>34466</v>
      </c>
      <c r="N34" s="17"/>
    </row>
    <row r="35" spans="1:14" x14ac:dyDescent="0.25">
      <c r="A35" s="29" t="s">
        <v>39</v>
      </c>
      <c r="B35" s="8"/>
      <c r="C35" s="11"/>
      <c r="D35" s="14"/>
      <c r="E35" s="14"/>
      <c r="F35" s="14"/>
      <c r="G35" s="14"/>
      <c r="H35" s="14"/>
      <c r="I35" s="14"/>
      <c r="J35" s="14"/>
      <c r="K35" s="14"/>
      <c r="L35" s="16"/>
      <c r="M35" s="14"/>
      <c r="N35" s="14"/>
    </row>
    <row r="36" spans="1:14" x14ac:dyDescent="0.25">
      <c r="A36" s="28" t="s">
        <v>40</v>
      </c>
      <c r="B36" s="6" t="s">
        <v>14</v>
      </c>
      <c r="C36" s="9">
        <v>140</v>
      </c>
      <c r="D36" s="13"/>
      <c r="E36" s="13"/>
      <c r="F36" s="13">
        <v>0</v>
      </c>
      <c r="G36" s="13">
        <v>0</v>
      </c>
      <c r="H36" s="13">
        <v>0</v>
      </c>
      <c r="I36" s="13"/>
      <c r="J36" s="13">
        <v>0</v>
      </c>
      <c r="K36" s="13">
        <v>0</v>
      </c>
      <c r="L36" s="13">
        <v>0</v>
      </c>
      <c r="M36" s="13">
        <v>0</v>
      </c>
      <c r="N36" s="13"/>
    </row>
    <row r="37" spans="1:14" x14ac:dyDescent="0.25">
      <c r="A37" s="28" t="s">
        <v>41</v>
      </c>
      <c r="B37" s="6"/>
      <c r="C37" s="30"/>
      <c r="D37" s="13"/>
      <c r="E37" s="13"/>
      <c r="F37" s="13"/>
      <c r="G37" s="13"/>
      <c r="H37" s="13"/>
      <c r="I37" s="13"/>
      <c r="J37" s="13"/>
      <c r="K37" s="17"/>
      <c r="L37" s="13"/>
      <c r="M37" s="17"/>
      <c r="N37" s="17"/>
    </row>
    <row r="38" spans="1:14" x14ac:dyDescent="0.25">
      <c r="A38" s="28" t="s">
        <v>42</v>
      </c>
      <c r="B38" s="6"/>
      <c r="C38" s="9"/>
      <c r="D38" s="13"/>
      <c r="E38" s="31"/>
      <c r="F38" s="31"/>
      <c r="G38" s="31"/>
      <c r="H38" s="31"/>
      <c r="I38" s="13"/>
      <c r="J38" s="13"/>
      <c r="K38" s="13"/>
      <c r="L38" s="13"/>
      <c r="M38" s="13"/>
      <c r="N38" s="13"/>
    </row>
    <row r="39" spans="1:14" x14ac:dyDescent="0.25">
      <c r="A39" s="28" t="s">
        <v>43</v>
      </c>
      <c r="B39" s="6" t="s">
        <v>14</v>
      </c>
      <c r="C39" s="9">
        <v>150</v>
      </c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/>
    </row>
    <row r="40" spans="1:14" x14ac:dyDescent="0.25">
      <c r="A40" s="28" t="s">
        <v>44</v>
      </c>
      <c r="B40" s="6"/>
      <c r="C40" s="9"/>
      <c r="D40" s="31"/>
      <c r="E40" s="31"/>
      <c r="F40" s="31"/>
      <c r="G40" s="31"/>
      <c r="H40" s="31"/>
      <c r="I40" s="13"/>
      <c r="J40" s="13"/>
      <c r="K40" s="13"/>
      <c r="L40" s="13"/>
      <c r="M40" s="13"/>
      <c r="N40" s="13"/>
    </row>
    <row r="41" spans="1:14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x14ac:dyDescent="0.25">
      <c r="A42" s="2" t="s">
        <v>45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14" x14ac:dyDescent="0.25">
      <c r="A43" s="1" t="s">
        <v>46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x14ac:dyDescent="0.25">
      <c r="A44" s="1" t="s">
        <v>47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x14ac:dyDescent="0.25">
      <c r="A45" s="80" t="s">
        <v>48</v>
      </c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</row>
    <row r="46" spans="1:14" x14ac:dyDescent="0.25">
      <c r="A46" s="2" t="s">
        <v>49</v>
      </c>
      <c r="B46" s="3"/>
      <c r="C46" s="4"/>
      <c r="D46" s="4"/>
      <c r="E46" s="3"/>
      <c r="F46" s="3"/>
      <c r="G46" s="3"/>
      <c r="H46" s="3"/>
      <c r="I46" s="3"/>
      <c r="J46" s="3"/>
      <c r="K46" s="3"/>
      <c r="L46" s="3"/>
      <c r="M46" s="3"/>
      <c r="N46" s="3"/>
    </row>
    <row r="47" spans="1:14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x14ac:dyDescent="0.25">
      <c r="A48" s="5" t="s">
        <v>50</v>
      </c>
      <c r="B48" s="5"/>
      <c r="C48" s="5"/>
      <c r="D48" s="5"/>
      <c r="E48" s="5"/>
      <c r="F48" s="5"/>
      <c r="G48" s="5"/>
      <c r="H48" s="5"/>
      <c r="I48" s="5"/>
      <c r="J48" s="5"/>
      <c r="K48" s="79"/>
      <c r="L48" s="79"/>
      <c r="M48" s="5"/>
      <c r="N48" s="18"/>
    </row>
    <row r="49" spans="1:14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78" t="s">
        <v>51</v>
      </c>
      <c r="L49" s="78"/>
      <c r="M49" s="1"/>
      <c r="N49" s="19"/>
    </row>
    <row r="50" spans="1:14" x14ac:dyDescent="0.25">
      <c r="A50" s="5" t="s">
        <v>52</v>
      </c>
      <c r="B50" s="5"/>
      <c r="C50" s="5"/>
      <c r="D50" s="5"/>
      <c r="E50" s="5"/>
      <c r="F50" s="5"/>
      <c r="G50" s="5"/>
      <c r="H50" s="5"/>
      <c r="I50" s="5"/>
      <c r="J50" s="5"/>
      <c r="K50" s="79"/>
      <c r="L50" s="79"/>
      <c r="M50" s="5"/>
      <c r="N50" s="18"/>
    </row>
    <row r="51" spans="1:14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78" t="s">
        <v>51</v>
      </c>
      <c r="L51" s="78"/>
      <c r="M51" s="1"/>
      <c r="N51" s="19"/>
    </row>
  </sheetData>
  <mergeCells count="21">
    <mergeCell ref="A1:N1"/>
    <mergeCell ref="I19:I20"/>
    <mergeCell ref="J19:J20"/>
    <mergeCell ref="K19:M19"/>
    <mergeCell ref="N19:N20"/>
    <mergeCell ref="C19:C20"/>
    <mergeCell ref="D19:D20"/>
    <mergeCell ref="E19:E20"/>
    <mergeCell ref="F19:H19"/>
    <mergeCell ref="B19:B20"/>
    <mergeCell ref="A19:A20"/>
    <mergeCell ref="FT9:HP9"/>
    <mergeCell ref="FT10:HP10"/>
    <mergeCell ref="FT11:HP11"/>
    <mergeCell ref="FT13:HP13"/>
    <mergeCell ref="FT12:HP12"/>
    <mergeCell ref="K49:L49"/>
    <mergeCell ref="K50:L50"/>
    <mergeCell ref="K51:L51"/>
    <mergeCell ref="A45:N45"/>
    <mergeCell ref="K48:L48"/>
  </mergeCells>
  <conditionalFormatting sqref="I22:I34">
    <cfRule type="cellIs" dxfId="0" priority="1" operator="equal">
      <formula>0</formula>
    </cfRule>
  </conditionalFormatting>
  <pageMargins left="0.70866141732283472" right="0.19685039370078741" top="0.74803149606299213" bottom="0.19685039370078741" header="0.31496062992125984" footer="0.31496062992125984"/>
  <pageSetup paperSize="8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5"/>
  <sheetViews>
    <sheetView zoomScale="120" zoomScaleNormal="120" workbookViewId="0">
      <selection activeCell="G103" sqref="G103"/>
    </sheetView>
  </sheetViews>
  <sheetFormatPr defaultColWidth="0.85546875" defaultRowHeight="12.75" x14ac:dyDescent="0.2"/>
  <cols>
    <col min="1" max="1" width="44.42578125" style="69" customWidth="1"/>
    <col min="2" max="2" width="9.28515625" style="69" customWidth="1"/>
    <col min="3" max="3" width="9.140625" style="69" customWidth="1"/>
    <col min="4" max="4" width="10.5703125" style="69" customWidth="1"/>
    <col min="5" max="5" width="10.42578125" style="69" customWidth="1"/>
    <col min="6" max="6" width="9.5703125" style="69" customWidth="1"/>
    <col min="7" max="7" width="9.28515625" style="69" customWidth="1"/>
    <col min="8" max="8" width="12" style="69" customWidth="1"/>
    <col min="9" max="9" width="9.7109375" style="69" customWidth="1"/>
    <col min="10" max="10" width="10.28515625" style="69" customWidth="1"/>
    <col min="11" max="11" width="10.42578125" style="69" customWidth="1"/>
    <col min="12" max="12" width="16.42578125" style="69" customWidth="1"/>
    <col min="13" max="13" width="10.28515625" style="69" customWidth="1"/>
    <col min="14" max="14" width="9.140625" style="69" customWidth="1"/>
    <col min="15" max="15" width="9.42578125" style="69" customWidth="1"/>
    <col min="16" max="16" width="10.28515625" style="69" customWidth="1"/>
    <col min="17" max="17" width="2.140625" style="69" customWidth="1"/>
    <col min="18" max="152" width="0.85546875" style="69"/>
    <col min="153" max="153" width="0.7109375" style="69" customWidth="1"/>
    <col min="154" max="194" width="0.85546875" style="69"/>
    <col min="195" max="195" width="2.28515625" style="69" customWidth="1"/>
    <col min="196" max="201" width="0.85546875" style="69"/>
    <col min="202" max="202" width="1.42578125" style="69" customWidth="1"/>
    <col min="203" max="208" width="0.85546875" style="69"/>
    <col min="209" max="209" width="2.42578125" style="69" customWidth="1"/>
    <col min="210" max="240" width="0.85546875" style="69"/>
    <col min="241" max="241" width="1.28515625" style="69" customWidth="1"/>
    <col min="242" max="254" width="0.85546875" style="69"/>
    <col min="255" max="255" width="1.5703125" style="69" customWidth="1"/>
    <col min="256" max="408" width="0.85546875" style="69"/>
    <col min="409" max="409" width="0.7109375" style="69" customWidth="1"/>
    <col min="410" max="450" width="0.85546875" style="69"/>
    <col min="451" max="451" width="2.28515625" style="69" customWidth="1"/>
    <col min="452" max="457" width="0.85546875" style="69"/>
    <col min="458" max="458" width="1.42578125" style="69" customWidth="1"/>
    <col min="459" max="464" width="0.85546875" style="69"/>
    <col min="465" max="465" width="2.42578125" style="69" customWidth="1"/>
    <col min="466" max="496" width="0.85546875" style="69"/>
    <col min="497" max="497" width="1.28515625" style="69" customWidth="1"/>
    <col min="498" max="510" width="0.85546875" style="69"/>
    <col min="511" max="511" width="1.5703125" style="69" customWidth="1"/>
    <col min="512" max="664" width="0.85546875" style="69"/>
    <col min="665" max="665" width="0.7109375" style="69" customWidth="1"/>
    <col min="666" max="706" width="0.85546875" style="69"/>
    <col min="707" max="707" width="2.28515625" style="69" customWidth="1"/>
    <col min="708" max="713" width="0.85546875" style="69"/>
    <col min="714" max="714" width="1.42578125" style="69" customWidth="1"/>
    <col min="715" max="720" width="0.85546875" style="69"/>
    <col min="721" max="721" width="2.42578125" style="69" customWidth="1"/>
    <col min="722" max="752" width="0.85546875" style="69"/>
    <col min="753" max="753" width="1.28515625" style="69" customWidth="1"/>
    <col min="754" max="766" width="0.85546875" style="69"/>
    <col min="767" max="767" width="1.5703125" style="69" customWidth="1"/>
    <col min="768" max="920" width="0.85546875" style="69"/>
    <col min="921" max="921" width="0.7109375" style="69" customWidth="1"/>
    <col min="922" max="962" width="0.85546875" style="69"/>
    <col min="963" max="963" width="2.28515625" style="69" customWidth="1"/>
    <col min="964" max="969" width="0.85546875" style="69"/>
    <col min="970" max="970" width="1.42578125" style="69" customWidth="1"/>
    <col min="971" max="976" width="0.85546875" style="69"/>
    <col min="977" max="977" width="2.42578125" style="69" customWidth="1"/>
    <col min="978" max="1008" width="0.85546875" style="69"/>
    <col min="1009" max="1009" width="1.28515625" style="69" customWidth="1"/>
    <col min="1010" max="1022" width="0.85546875" style="69"/>
    <col min="1023" max="1023" width="1.5703125" style="69" customWidth="1"/>
    <col min="1024" max="1176" width="0.85546875" style="69"/>
    <col min="1177" max="1177" width="0.7109375" style="69" customWidth="1"/>
    <col min="1178" max="1218" width="0.85546875" style="69"/>
    <col min="1219" max="1219" width="2.28515625" style="69" customWidth="1"/>
    <col min="1220" max="1225" width="0.85546875" style="69"/>
    <col min="1226" max="1226" width="1.42578125" style="69" customWidth="1"/>
    <col min="1227" max="1232" width="0.85546875" style="69"/>
    <col min="1233" max="1233" width="2.42578125" style="69" customWidth="1"/>
    <col min="1234" max="1264" width="0.85546875" style="69"/>
    <col min="1265" max="1265" width="1.28515625" style="69" customWidth="1"/>
    <col min="1266" max="1278" width="0.85546875" style="69"/>
    <col min="1279" max="1279" width="1.5703125" style="69" customWidth="1"/>
    <col min="1280" max="1432" width="0.85546875" style="69"/>
    <col min="1433" max="1433" width="0.7109375" style="69" customWidth="1"/>
    <col min="1434" max="1474" width="0.85546875" style="69"/>
    <col min="1475" max="1475" width="2.28515625" style="69" customWidth="1"/>
    <col min="1476" max="1481" width="0.85546875" style="69"/>
    <col min="1482" max="1482" width="1.42578125" style="69" customWidth="1"/>
    <col min="1483" max="1488" width="0.85546875" style="69"/>
    <col min="1489" max="1489" width="2.42578125" style="69" customWidth="1"/>
    <col min="1490" max="1520" width="0.85546875" style="69"/>
    <col min="1521" max="1521" width="1.28515625" style="69" customWidth="1"/>
    <col min="1522" max="1534" width="0.85546875" style="69"/>
    <col min="1535" max="1535" width="1.5703125" style="69" customWidth="1"/>
    <col min="1536" max="1688" width="0.85546875" style="69"/>
    <col min="1689" max="1689" width="0.7109375" style="69" customWidth="1"/>
    <col min="1690" max="1730" width="0.85546875" style="69"/>
    <col min="1731" max="1731" width="2.28515625" style="69" customWidth="1"/>
    <col min="1732" max="1737" width="0.85546875" style="69"/>
    <col min="1738" max="1738" width="1.42578125" style="69" customWidth="1"/>
    <col min="1739" max="1744" width="0.85546875" style="69"/>
    <col min="1745" max="1745" width="2.42578125" style="69" customWidth="1"/>
    <col min="1746" max="1776" width="0.85546875" style="69"/>
    <col min="1777" max="1777" width="1.28515625" style="69" customWidth="1"/>
    <col min="1778" max="1790" width="0.85546875" style="69"/>
    <col min="1791" max="1791" width="1.5703125" style="69" customWidth="1"/>
    <col min="1792" max="1944" width="0.85546875" style="69"/>
    <col min="1945" max="1945" width="0.7109375" style="69" customWidth="1"/>
    <col min="1946" max="1986" width="0.85546875" style="69"/>
    <col min="1987" max="1987" width="2.28515625" style="69" customWidth="1"/>
    <col min="1988" max="1993" width="0.85546875" style="69"/>
    <col min="1994" max="1994" width="1.42578125" style="69" customWidth="1"/>
    <col min="1995" max="2000" width="0.85546875" style="69"/>
    <col min="2001" max="2001" width="2.42578125" style="69" customWidth="1"/>
    <col min="2002" max="2032" width="0.85546875" style="69"/>
    <col min="2033" max="2033" width="1.28515625" style="69" customWidth="1"/>
    <col min="2034" max="2046" width="0.85546875" style="69"/>
    <col min="2047" max="2047" width="1.5703125" style="69" customWidth="1"/>
    <col min="2048" max="2200" width="0.85546875" style="69"/>
    <col min="2201" max="2201" width="0.7109375" style="69" customWidth="1"/>
    <col min="2202" max="2242" width="0.85546875" style="69"/>
    <col min="2243" max="2243" width="2.28515625" style="69" customWidth="1"/>
    <col min="2244" max="2249" width="0.85546875" style="69"/>
    <col min="2250" max="2250" width="1.42578125" style="69" customWidth="1"/>
    <col min="2251" max="2256" width="0.85546875" style="69"/>
    <col min="2257" max="2257" width="2.42578125" style="69" customWidth="1"/>
    <col min="2258" max="2288" width="0.85546875" style="69"/>
    <col min="2289" max="2289" width="1.28515625" style="69" customWidth="1"/>
    <col min="2290" max="2302" width="0.85546875" style="69"/>
    <col min="2303" max="2303" width="1.5703125" style="69" customWidth="1"/>
    <col min="2304" max="2456" width="0.85546875" style="69"/>
    <col min="2457" max="2457" width="0.7109375" style="69" customWidth="1"/>
    <col min="2458" max="2498" width="0.85546875" style="69"/>
    <col min="2499" max="2499" width="2.28515625" style="69" customWidth="1"/>
    <col min="2500" max="2505" width="0.85546875" style="69"/>
    <col min="2506" max="2506" width="1.42578125" style="69" customWidth="1"/>
    <col min="2507" max="2512" width="0.85546875" style="69"/>
    <col min="2513" max="2513" width="2.42578125" style="69" customWidth="1"/>
    <col min="2514" max="2544" width="0.85546875" style="69"/>
    <col min="2545" max="2545" width="1.28515625" style="69" customWidth="1"/>
    <col min="2546" max="2558" width="0.85546875" style="69"/>
    <col min="2559" max="2559" width="1.5703125" style="69" customWidth="1"/>
    <col min="2560" max="2712" width="0.85546875" style="69"/>
    <col min="2713" max="2713" width="0.7109375" style="69" customWidth="1"/>
    <col min="2714" max="2754" width="0.85546875" style="69"/>
    <col min="2755" max="2755" width="2.28515625" style="69" customWidth="1"/>
    <col min="2756" max="2761" width="0.85546875" style="69"/>
    <col min="2762" max="2762" width="1.42578125" style="69" customWidth="1"/>
    <col min="2763" max="2768" width="0.85546875" style="69"/>
    <col min="2769" max="2769" width="2.42578125" style="69" customWidth="1"/>
    <col min="2770" max="2800" width="0.85546875" style="69"/>
    <col min="2801" max="2801" width="1.28515625" style="69" customWidth="1"/>
    <col min="2802" max="2814" width="0.85546875" style="69"/>
    <col min="2815" max="2815" width="1.5703125" style="69" customWidth="1"/>
    <col min="2816" max="2968" width="0.85546875" style="69"/>
    <col min="2969" max="2969" width="0.7109375" style="69" customWidth="1"/>
    <col min="2970" max="3010" width="0.85546875" style="69"/>
    <col min="3011" max="3011" width="2.28515625" style="69" customWidth="1"/>
    <col min="3012" max="3017" width="0.85546875" style="69"/>
    <col min="3018" max="3018" width="1.42578125" style="69" customWidth="1"/>
    <col min="3019" max="3024" width="0.85546875" style="69"/>
    <col min="3025" max="3025" width="2.42578125" style="69" customWidth="1"/>
    <col min="3026" max="3056" width="0.85546875" style="69"/>
    <col min="3057" max="3057" width="1.28515625" style="69" customWidth="1"/>
    <col min="3058" max="3070" width="0.85546875" style="69"/>
    <col min="3071" max="3071" width="1.5703125" style="69" customWidth="1"/>
    <col min="3072" max="3224" width="0.85546875" style="69"/>
    <col min="3225" max="3225" width="0.7109375" style="69" customWidth="1"/>
    <col min="3226" max="3266" width="0.85546875" style="69"/>
    <col min="3267" max="3267" width="2.28515625" style="69" customWidth="1"/>
    <col min="3268" max="3273" width="0.85546875" style="69"/>
    <col min="3274" max="3274" width="1.42578125" style="69" customWidth="1"/>
    <col min="3275" max="3280" width="0.85546875" style="69"/>
    <col min="3281" max="3281" width="2.42578125" style="69" customWidth="1"/>
    <col min="3282" max="3312" width="0.85546875" style="69"/>
    <col min="3313" max="3313" width="1.28515625" style="69" customWidth="1"/>
    <col min="3314" max="3326" width="0.85546875" style="69"/>
    <col min="3327" max="3327" width="1.5703125" style="69" customWidth="1"/>
    <col min="3328" max="3480" width="0.85546875" style="69"/>
    <col min="3481" max="3481" width="0.7109375" style="69" customWidth="1"/>
    <col min="3482" max="3522" width="0.85546875" style="69"/>
    <col min="3523" max="3523" width="2.28515625" style="69" customWidth="1"/>
    <col min="3524" max="3529" width="0.85546875" style="69"/>
    <col min="3530" max="3530" width="1.42578125" style="69" customWidth="1"/>
    <col min="3531" max="3536" width="0.85546875" style="69"/>
    <col min="3537" max="3537" width="2.42578125" style="69" customWidth="1"/>
    <col min="3538" max="3568" width="0.85546875" style="69"/>
    <col min="3569" max="3569" width="1.28515625" style="69" customWidth="1"/>
    <col min="3570" max="3582" width="0.85546875" style="69"/>
    <col min="3583" max="3583" width="1.5703125" style="69" customWidth="1"/>
    <col min="3584" max="3736" width="0.85546875" style="69"/>
    <col min="3737" max="3737" width="0.7109375" style="69" customWidth="1"/>
    <col min="3738" max="3778" width="0.85546875" style="69"/>
    <col min="3779" max="3779" width="2.28515625" style="69" customWidth="1"/>
    <col min="3780" max="3785" width="0.85546875" style="69"/>
    <col min="3786" max="3786" width="1.42578125" style="69" customWidth="1"/>
    <col min="3787" max="3792" width="0.85546875" style="69"/>
    <col min="3793" max="3793" width="2.42578125" style="69" customWidth="1"/>
    <col min="3794" max="3824" width="0.85546875" style="69"/>
    <col min="3825" max="3825" width="1.28515625" style="69" customWidth="1"/>
    <col min="3826" max="3838" width="0.85546875" style="69"/>
    <col min="3839" max="3839" width="1.5703125" style="69" customWidth="1"/>
    <col min="3840" max="3992" width="0.85546875" style="69"/>
    <col min="3993" max="3993" width="0.7109375" style="69" customWidth="1"/>
    <col min="3994" max="4034" width="0.85546875" style="69"/>
    <col min="4035" max="4035" width="2.28515625" style="69" customWidth="1"/>
    <col min="4036" max="4041" width="0.85546875" style="69"/>
    <col min="4042" max="4042" width="1.42578125" style="69" customWidth="1"/>
    <col min="4043" max="4048" width="0.85546875" style="69"/>
    <col min="4049" max="4049" width="2.42578125" style="69" customWidth="1"/>
    <col min="4050" max="4080" width="0.85546875" style="69"/>
    <col min="4081" max="4081" width="1.28515625" style="69" customWidth="1"/>
    <col min="4082" max="4094" width="0.85546875" style="69"/>
    <col min="4095" max="4095" width="1.5703125" style="69" customWidth="1"/>
    <col min="4096" max="4248" width="0.85546875" style="69"/>
    <col min="4249" max="4249" width="0.7109375" style="69" customWidth="1"/>
    <col min="4250" max="4290" width="0.85546875" style="69"/>
    <col min="4291" max="4291" width="2.28515625" style="69" customWidth="1"/>
    <col min="4292" max="4297" width="0.85546875" style="69"/>
    <col min="4298" max="4298" width="1.42578125" style="69" customWidth="1"/>
    <col min="4299" max="4304" width="0.85546875" style="69"/>
    <col min="4305" max="4305" width="2.42578125" style="69" customWidth="1"/>
    <col min="4306" max="4336" width="0.85546875" style="69"/>
    <col min="4337" max="4337" width="1.28515625" style="69" customWidth="1"/>
    <col min="4338" max="4350" width="0.85546875" style="69"/>
    <col min="4351" max="4351" width="1.5703125" style="69" customWidth="1"/>
    <col min="4352" max="4504" width="0.85546875" style="69"/>
    <col min="4505" max="4505" width="0.7109375" style="69" customWidth="1"/>
    <col min="4506" max="4546" width="0.85546875" style="69"/>
    <col min="4547" max="4547" width="2.28515625" style="69" customWidth="1"/>
    <col min="4548" max="4553" width="0.85546875" style="69"/>
    <col min="4554" max="4554" width="1.42578125" style="69" customWidth="1"/>
    <col min="4555" max="4560" width="0.85546875" style="69"/>
    <col min="4561" max="4561" width="2.42578125" style="69" customWidth="1"/>
    <col min="4562" max="4592" width="0.85546875" style="69"/>
    <col min="4593" max="4593" width="1.28515625" style="69" customWidth="1"/>
    <col min="4594" max="4606" width="0.85546875" style="69"/>
    <col min="4607" max="4607" width="1.5703125" style="69" customWidth="1"/>
    <col min="4608" max="4760" width="0.85546875" style="69"/>
    <col min="4761" max="4761" width="0.7109375" style="69" customWidth="1"/>
    <col min="4762" max="4802" width="0.85546875" style="69"/>
    <col min="4803" max="4803" width="2.28515625" style="69" customWidth="1"/>
    <col min="4804" max="4809" width="0.85546875" style="69"/>
    <col min="4810" max="4810" width="1.42578125" style="69" customWidth="1"/>
    <col min="4811" max="4816" width="0.85546875" style="69"/>
    <col min="4817" max="4817" width="2.42578125" style="69" customWidth="1"/>
    <col min="4818" max="4848" width="0.85546875" style="69"/>
    <col min="4849" max="4849" width="1.28515625" style="69" customWidth="1"/>
    <col min="4850" max="4862" width="0.85546875" style="69"/>
    <col min="4863" max="4863" width="1.5703125" style="69" customWidth="1"/>
    <col min="4864" max="5016" width="0.85546875" style="69"/>
    <col min="5017" max="5017" width="0.7109375" style="69" customWidth="1"/>
    <col min="5018" max="5058" width="0.85546875" style="69"/>
    <col min="5059" max="5059" width="2.28515625" style="69" customWidth="1"/>
    <col min="5060" max="5065" width="0.85546875" style="69"/>
    <col min="5066" max="5066" width="1.42578125" style="69" customWidth="1"/>
    <col min="5067" max="5072" width="0.85546875" style="69"/>
    <col min="5073" max="5073" width="2.42578125" style="69" customWidth="1"/>
    <col min="5074" max="5104" width="0.85546875" style="69"/>
    <col min="5105" max="5105" width="1.28515625" style="69" customWidth="1"/>
    <col min="5106" max="5118" width="0.85546875" style="69"/>
    <col min="5119" max="5119" width="1.5703125" style="69" customWidth="1"/>
    <col min="5120" max="5272" width="0.85546875" style="69"/>
    <col min="5273" max="5273" width="0.7109375" style="69" customWidth="1"/>
    <col min="5274" max="5314" width="0.85546875" style="69"/>
    <col min="5315" max="5315" width="2.28515625" style="69" customWidth="1"/>
    <col min="5316" max="5321" width="0.85546875" style="69"/>
    <col min="5322" max="5322" width="1.42578125" style="69" customWidth="1"/>
    <col min="5323" max="5328" width="0.85546875" style="69"/>
    <col min="5329" max="5329" width="2.42578125" style="69" customWidth="1"/>
    <col min="5330" max="5360" width="0.85546875" style="69"/>
    <col min="5361" max="5361" width="1.28515625" style="69" customWidth="1"/>
    <col min="5362" max="5374" width="0.85546875" style="69"/>
    <col min="5375" max="5375" width="1.5703125" style="69" customWidth="1"/>
    <col min="5376" max="5528" width="0.85546875" style="69"/>
    <col min="5529" max="5529" width="0.7109375" style="69" customWidth="1"/>
    <col min="5530" max="5570" width="0.85546875" style="69"/>
    <col min="5571" max="5571" width="2.28515625" style="69" customWidth="1"/>
    <col min="5572" max="5577" width="0.85546875" style="69"/>
    <col min="5578" max="5578" width="1.42578125" style="69" customWidth="1"/>
    <col min="5579" max="5584" width="0.85546875" style="69"/>
    <col min="5585" max="5585" width="2.42578125" style="69" customWidth="1"/>
    <col min="5586" max="5616" width="0.85546875" style="69"/>
    <col min="5617" max="5617" width="1.28515625" style="69" customWidth="1"/>
    <col min="5618" max="5630" width="0.85546875" style="69"/>
    <col min="5631" max="5631" width="1.5703125" style="69" customWidth="1"/>
    <col min="5632" max="5784" width="0.85546875" style="69"/>
    <col min="5785" max="5785" width="0.7109375" style="69" customWidth="1"/>
    <col min="5786" max="5826" width="0.85546875" style="69"/>
    <col min="5827" max="5827" width="2.28515625" style="69" customWidth="1"/>
    <col min="5828" max="5833" width="0.85546875" style="69"/>
    <col min="5834" max="5834" width="1.42578125" style="69" customWidth="1"/>
    <col min="5835" max="5840" width="0.85546875" style="69"/>
    <col min="5841" max="5841" width="2.42578125" style="69" customWidth="1"/>
    <col min="5842" max="5872" width="0.85546875" style="69"/>
    <col min="5873" max="5873" width="1.28515625" style="69" customWidth="1"/>
    <col min="5874" max="5886" width="0.85546875" style="69"/>
    <col min="5887" max="5887" width="1.5703125" style="69" customWidth="1"/>
    <col min="5888" max="6040" width="0.85546875" style="69"/>
    <col min="6041" max="6041" width="0.7109375" style="69" customWidth="1"/>
    <col min="6042" max="6082" width="0.85546875" style="69"/>
    <col min="6083" max="6083" width="2.28515625" style="69" customWidth="1"/>
    <col min="6084" max="6089" width="0.85546875" style="69"/>
    <col min="6090" max="6090" width="1.42578125" style="69" customWidth="1"/>
    <col min="6091" max="6096" width="0.85546875" style="69"/>
    <col min="6097" max="6097" width="2.42578125" style="69" customWidth="1"/>
    <col min="6098" max="6128" width="0.85546875" style="69"/>
    <col min="6129" max="6129" width="1.28515625" style="69" customWidth="1"/>
    <col min="6130" max="6142" width="0.85546875" style="69"/>
    <col min="6143" max="6143" width="1.5703125" style="69" customWidth="1"/>
    <col min="6144" max="6296" width="0.85546875" style="69"/>
    <col min="6297" max="6297" width="0.7109375" style="69" customWidth="1"/>
    <col min="6298" max="6338" width="0.85546875" style="69"/>
    <col min="6339" max="6339" width="2.28515625" style="69" customWidth="1"/>
    <col min="6340" max="6345" width="0.85546875" style="69"/>
    <col min="6346" max="6346" width="1.42578125" style="69" customWidth="1"/>
    <col min="6347" max="6352" width="0.85546875" style="69"/>
    <col min="6353" max="6353" width="2.42578125" style="69" customWidth="1"/>
    <col min="6354" max="6384" width="0.85546875" style="69"/>
    <col min="6385" max="6385" width="1.28515625" style="69" customWidth="1"/>
    <col min="6386" max="6398" width="0.85546875" style="69"/>
    <col min="6399" max="6399" width="1.5703125" style="69" customWidth="1"/>
    <col min="6400" max="6552" width="0.85546875" style="69"/>
    <col min="6553" max="6553" width="0.7109375" style="69" customWidth="1"/>
    <col min="6554" max="6594" width="0.85546875" style="69"/>
    <col min="6595" max="6595" width="2.28515625" style="69" customWidth="1"/>
    <col min="6596" max="6601" width="0.85546875" style="69"/>
    <col min="6602" max="6602" width="1.42578125" style="69" customWidth="1"/>
    <col min="6603" max="6608" width="0.85546875" style="69"/>
    <col min="6609" max="6609" width="2.42578125" style="69" customWidth="1"/>
    <col min="6610" max="6640" width="0.85546875" style="69"/>
    <col min="6641" max="6641" width="1.28515625" style="69" customWidth="1"/>
    <col min="6642" max="6654" width="0.85546875" style="69"/>
    <col min="6655" max="6655" width="1.5703125" style="69" customWidth="1"/>
    <col min="6656" max="6808" width="0.85546875" style="69"/>
    <col min="6809" max="6809" width="0.7109375" style="69" customWidth="1"/>
    <col min="6810" max="6850" width="0.85546875" style="69"/>
    <col min="6851" max="6851" width="2.28515625" style="69" customWidth="1"/>
    <col min="6852" max="6857" width="0.85546875" style="69"/>
    <col min="6858" max="6858" width="1.42578125" style="69" customWidth="1"/>
    <col min="6859" max="6864" width="0.85546875" style="69"/>
    <col min="6865" max="6865" width="2.42578125" style="69" customWidth="1"/>
    <col min="6866" max="6896" width="0.85546875" style="69"/>
    <col min="6897" max="6897" width="1.28515625" style="69" customWidth="1"/>
    <col min="6898" max="6910" width="0.85546875" style="69"/>
    <col min="6911" max="6911" width="1.5703125" style="69" customWidth="1"/>
    <col min="6912" max="7064" width="0.85546875" style="69"/>
    <col min="7065" max="7065" width="0.7109375" style="69" customWidth="1"/>
    <col min="7066" max="7106" width="0.85546875" style="69"/>
    <col min="7107" max="7107" width="2.28515625" style="69" customWidth="1"/>
    <col min="7108" max="7113" width="0.85546875" style="69"/>
    <col min="7114" max="7114" width="1.42578125" style="69" customWidth="1"/>
    <col min="7115" max="7120" width="0.85546875" style="69"/>
    <col min="7121" max="7121" width="2.42578125" style="69" customWidth="1"/>
    <col min="7122" max="7152" width="0.85546875" style="69"/>
    <col min="7153" max="7153" width="1.28515625" style="69" customWidth="1"/>
    <col min="7154" max="7166" width="0.85546875" style="69"/>
    <col min="7167" max="7167" width="1.5703125" style="69" customWidth="1"/>
    <col min="7168" max="7320" width="0.85546875" style="69"/>
    <col min="7321" max="7321" width="0.7109375" style="69" customWidth="1"/>
    <col min="7322" max="7362" width="0.85546875" style="69"/>
    <col min="7363" max="7363" width="2.28515625" style="69" customWidth="1"/>
    <col min="7364" max="7369" width="0.85546875" style="69"/>
    <col min="7370" max="7370" width="1.42578125" style="69" customWidth="1"/>
    <col min="7371" max="7376" width="0.85546875" style="69"/>
    <col min="7377" max="7377" width="2.42578125" style="69" customWidth="1"/>
    <col min="7378" max="7408" width="0.85546875" style="69"/>
    <col min="7409" max="7409" width="1.28515625" style="69" customWidth="1"/>
    <col min="7410" max="7422" width="0.85546875" style="69"/>
    <col min="7423" max="7423" width="1.5703125" style="69" customWidth="1"/>
    <col min="7424" max="7576" width="0.85546875" style="69"/>
    <col min="7577" max="7577" width="0.7109375" style="69" customWidth="1"/>
    <col min="7578" max="7618" width="0.85546875" style="69"/>
    <col min="7619" max="7619" width="2.28515625" style="69" customWidth="1"/>
    <col min="7620" max="7625" width="0.85546875" style="69"/>
    <col min="7626" max="7626" width="1.42578125" style="69" customWidth="1"/>
    <col min="7627" max="7632" width="0.85546875" style="69"/>
    <col min="7633" max="7633" width="2.42578125" style="69" customWidth="1"/>
    <col min="7634" max="7664" width="0.85546875" style="69"/>
    <col min="7665" max="7665" width="1.28515625" style="69" customWidth="1"/>
    <col min="7666" max="7678" width="0.85546875" style="69"/>
    <col min="7679" max="7679" width="1.5703125" style="69" customWidth="1"/>
    <col min="7680" max="7832" width="0.85546875" style="69"/>
    <col min="7833" max="7833" width="0.7109375" style="69" customWidth="1"/>
    <col min="7834" max="7874" width="0.85546875" style="69"/>
    <col min="7875" max="7875" width="2.28515625" style="69" customWidth="1"/>
    <col min="7876" max="7881" width="0.85546875" style="69"/>
    <col min="7882" max="7882" width="1.42578125" style="69" customWidth="1"/>
    <col min="7883" max="7888" width="0.85546875" style="69"/>
    <col min="7889" max="7889" width="2.42578125" style="69" customWidth="1"/>
    <col min="7890" max="7920" width="0.85546875" style="69"/>
    <col min="7921" max="7921" width="1.28515625" style="69" customWidth="1"/>
    <col min="7922" max="7934" width="0.85546875" style="69"/>
    <col min="7935" max="7935" width="1.5703125" style="69" customWidth="1"/>
    <col min="7936" max="8088" width="0.85546875" style="69"/>
    <col min="8089" max="8089" width="0.7109375" style="69" customWidth="1"/>
    <col min="8090" max="8130" width="0.85546875" style="69"/>
    <col min="8131" max="8131" width="2.28515625" style="69" customWidth="1"/>
    <col min="8132" max="8137" width="0.85546875" style="69"/>
    <col min="8138" max="8138" width="1.42578125" style="69" customWidth="1"/>
    <col min="8139" max="8144" width="0.85546875" style="69"/>
    <col min="8145" max="8145" width="2.42578125" style="69" customWidth="1"/>
    <col min="8146" max="8176" width="0.85546875" style="69"/>
    <col min="8177" max="8177" width="1.28515625" style="69" customWidth="1"/>
    <col min="8178" max="8190" width="0.85546875" style="69"/>
    <col min="8191" max="8191" width="1.5703125" style="69" customWidth="1"/>
    <col min="8192" max="8344" width="0.85546875" style="69"/>
    <col min="8345" max="8345" width="0.7109375" style="69" customWidth="1"/>
    <col min="8346" max="8386" width="0.85546875" style="69"/>
    <col min="8387" max="8387" width="2.28515625" style="69" customWidth="1"/>
    <col min="8388" max="8393" width="0.85546875" style="69"/>
    <col min="8394" max="8394" width="1.42578125" style="69" customWidth="1"/>
    <col min="8395" max="8400" width="0.85546875" style="69"/>
    <col min="8401" max="8401" width="2.42578125" style="69" customWidth="1"/>
    <col min="8402" max="8432" width="0.85546875" style="69"/>
    <col min="8433" max="8433" width="1.28515625" style="69" customWidth="1"/>
    <col min="8434" max="8446" width="0.85546875" style="69"/>
    <col min="8447" max="8447" width="1.5703125" style="69" customWidth="1"/>
    <col min="8448" max="8600" width="0.85546875" style="69"/>
    <col min="8601" max="8601" width="0.7109375" style="69" customWidth="1"/>
    <col min="8602" max="8642" width="0.85546875" style="69"/>
    <col min="8643" max="8643" width="2.28515625" style="69" customWidth="1"/>
    <col min="8644" max="8649" width="0.85546875" style="69"/>
    <col min="8650" max="8650" width="1.42578125" style="69" customWidth="1"/>
    <col min="8651" max="8656" width="0.85546875" style="69"/>
    <col min="8657" max="8657" width="2.42578125" style="69" customWidth="1"/>
    <col min="8658" max="8688" width="0.85546875" style="69"/>
    <col min="8689" max="8689" width="1.28515625" style="69" customWidth="1"/>
    <col min="8690" max="8702" width="0.85546875" style="69"/>
    <col min="8703" max="8703" width="1.5703125" style="69" customWidth="1"/>
    <col min="8704" max="8856" width="0.85546875" style="69"/>
    <col min="8857" max="8857" width="0.7109375" style="69" customWidth="1"/>
    <col min="8858" max="8898" width="0.85546875" style="69"/>
    <col min="8899" max="8899" width="2.28515625" style="69" customWidth="1"/>
    <col min="8900" max="8905" width="0.85546875" style="69"/>
    <col min="8906" max="8906" width="1.42578125" style="69" customWidth="1"/>
    <col min="8907" max="8912" width="0.85546875" style="69"/>
    <col min="8913" max="8913" width="2.42578125" style="69" customWidth="1"/>
    <col min="8914" max="8944" width="0.85546875" style="69"/>
    <col min="8945" max="8945" width="1.28515625" style="69" customWidth="1"/>
    <col min="8946" max="8958" width="0.85546875" style="69"/>
    <col min="8959" max="8959" width="1.5703125" style="69" customWidth="1"/>
    <col min="8960" max="9112" width="0.85546875" style="69"/>
    <col min="9113" max="9113" width="0.7109375" style="69" customWidth="1"/>
    <col min="9114" max="9154" width="0.85546875" style="69"/>
    <col min="9155" max="9155" width="2.28515625" style="69" customWidth="1"/>
    <col min="9156" max="9161" width="0.85546875" style="69"/>
    <col min="9162" max="9162" width="1.42578125" style="69" customWidth="1"/>
    <col min="9163" max="9168" width="0.85546875" style="69"/>
    <col min="9169" max="9169" width="2.42578125" style="69" customWidth="1"/>
    <col min="9170" max="9200" width="0.85546875" style="69"/>
    <col min="9201" max="9201" width="1.28515625" style="69" customWidth="1"/>
    <col min="9202" max="9214" width="0.85546875" style="69"/>
    <col min="9215" max="9215" width="1.5703125" style="69" customWidth="1"/>
    <col min="9216" max="9368" width="0.85546875" style="69"/>
    <col min="9369" max="9369" width="0.7109375" style="69" customWidth="1"/>
    <col min="9370" max="9410" width="0.85546875" style="69"/>
    <col min="9411" max="9411" width="2.28515625" style="69" customWidth="1"/>
    <col min="9412" max="9417" width="0.85546875" style="69"/>
    <col min="9418" max="9418" width="1.42578125" style="69" customWidth="1"/>
    <col min="9419" max="9424" width="0.85546875" style="69"/>
    <col min="9425" max="9425" width="2.42578125" style="69" customWidth="1"/>
    <col min="9426" max="9456" width="0.85546875" style="69"/>
    <col min="9457" max="9457" width="1.28515625" style="69" customWidth="1"/>
    <col min="9458" max="9470" width="0.85546875" style="69"/>
    <col min="9471" max="9471" width="1.5703125" style="69" customWidth="1"/>
    <col min="9472" max="9624" width="0.85546875" style="69"/>
    <col min="9625" max="9625" width="0.7109375" style="69" customWidth="1"/>
    <col min="9626" max="9666" width="0.85546875" style="69"/>
    <col min="9667" max="9667" width="2.28515625" style="69" customWidth="1"/>
    <col min="9668" max="9673" width="0.85546875" style="69"/>
    <col min="9674" max="9674" width="1.42578125" style="69" customWidth="1"/>
    <col min="9675" max="9680" width="0.85546875" style="69"/>
    <col min="9681" max="9681" width="2.42578125" style="69" customWidth="1"/>
    <col min="9682" max="9712" width="0.85546875" style="69"/>
    <col min="9713" max="9713" width="1.28515625" style="69" customWidth="1"/>
    <col min="9714" max="9726" width="0.85546875" style="69"/>
    <col min="9727" max="9727" width="1.5703125" style="69" customWidth="1"/>
    <col min="9728" max="9880" width="0.85546875" style="69"/>
    <col min="9881" max="9881" width="0.7109375" style="69" customWidth="1"/>
    <col min="9882" max="9922" width="0.85546875" style="69"/>
    <col min="9923" max="9923" width="2.28515625" style="69" customWidth="1"/>
    <col min="9924" max="9929" width="0.85546875" style="69"/>
    <col min="9930" max="9930" width="1.42578125" style="69" customWidth="1"/>
    <col min="9931" max="9936" width="0.85546875" style="69"/>
    <col min="9937" max="9937" width="2.42578125" style="69" customWidth="1"/>
    <col min="9938" max="9968" width="0.85546875" style="69"/>
    <col min="9969" max="9969" width="1.28515625" style="69" customWidth="1"/>
    <col min="9970" max="9982" width="0.85546875" style="69"/>
    <col min="9983" max="9983" width="1.5703125" style="69" customWidth="1"/>
    <col min="9984" max="10136" width="0.85546875" style="69"/>
    <col min="10137" max="10137" width="0.7109375" style="69" customWidth="1"/>
    <col min="10138" max="10178" width="0.85546875" style="69"/>
    <col min="10179" max="10179" width="2.28515625" style="69" customWidth="1"/>
    <col min="10180" max="10185" width="0.85546875" style="69"/>
    <col min="10186" max="10186" width="1.42578125" style="69" customWidth="1"/>
    <col min="10187" max="10192" width="0.85546875" style="69"/>
    <col min="10193" max="10193" width="2.42578125" style="69" customWidth="1"/>
    <col min="10194" max="10224" width="0.85546875" style="69"/>
    <col min="10225" max="10225" width="1.28515625" style="69" customWidth="1"/>
    <col min="10226" max="10238" width="0.85546875" style="69"/>
    <col min="10239" max="10239" width="1.5703125" style="69" customWidth="1"/>
    <col min="10240" max="10392" width="0.85546875" style="69"/>
    <col min="10393" max="10393" width="0.7109375" style="69" customWidth="1"/>
    <col min="10394" max="10434" width="0.85546875" style="69"/>
    <col min="10435" max="10435" width="2.28515625" style="69" customWidth="1"/>
    <col min="10436" max="10441" width="0.85546875" style="69"/>
    <col min="10442" max="10442" width="1.42578125" style="69" customWidth="1"/>
    <col min="10443" max="10448" width="0.85546875" style="69"/>
    <col min="10449" max="10449" width="2.42578125" style="69" customWidth="1"/>
    <col min="10450" max="10480" width="0.85546875" style="69"/>
    <col min="10481" max="10481" width="1.28515625" style="69" customWidth="1"/>
    <col min="10482" max="10494" width="0.85546875" style="69"/>
    <col min="10495" max="10495" width="1.5703125" style="69" customWidth="1"/>
    <col min="10496" max="10648" width="0.85546875" style="69"/>
    <col min="10649" max="10649" width="0.7109375" style="69" customWidth="1"/>
    <col min="10650" max="10690" width="0.85546875" style="69"/>
    <col min="10691" max="10691" width="2.28515625" style="69" customWidth="1"/>
    <col min="10692" max="10697" width="0.85546875" style="69"/>
    <col min="10698" max="10698" width="1.42578125" style="69" customWidth="1"/>
    <col min="10699" max="10704" width="0.85546875" style="69"/>
    <col min="10705" max="10705" width="2.42578125" style="69" customWidth="1"/>
    <col min="10706" max="10736" width="0.85546875" style="69"/>
    <col min="10737" max="10737" width="1.28515625" style="69" customWidth="1"/>
    <col min="10738" max="10750" width="0.85546875" style="69"/>
    <col min="10751" max="10751" width="1.5703125" style="69" customWidth="1"/>
    <col min="10752" max="10904" width="0.85546875" style="69"/>
    <col min="10905" max="10905" width="0.7109375" style="69" customWidth="1"/>
    <col min="10906" max="10946" width="0.85546875" style="69"/>
    <col min="10947" max="10947" width="2.28515625" style="69" customWidth="1"/>
    <col min="10948" max="10953" width="0.85546875" style="69"/>
    <col min="10954" max="10954" width="1.42578125" style="69" customWidth="1"/>
    <col min="10955" max="10960" width="0.85546875" style="69"/>
    <col min="10961" max="10961" width="2.42578125" style="69" customWidth="1"/>
    <col min="10962" max="10992" width="0.85546875" style="69"/>
    <col min="10993" max="10993" width="1.28515625" style="69" customWidth="1"/>
    <col min="10994" max="11006" width="0.85546875" style="69"/>
    <col min="11007" max="11007" width="1.5703125" style="69" customWidth="1"/>
    <col min="11008" max="11160" width="0.85546875" style="69"/>
    <col min="11161" max="11161" width="0.7109375" style="69" customWidth="1"/>
    <col min="11162" max="11202" width="0.85546875" style="69"/>
    <col min="11203" max="11203" width="2.28515625" style="69" customWidth="1"/>
    <col min="11204" max="11209" width="0.85546875" style="69"/>
    <col min="11210" max="11210" width="1.42578125" style="69" customWidth="1"/>
    <col min="11211" max="11216" width="0.85546875" style="69"/>
    <col min="11217" max="11217" width="2.42578125" style="69" customWidth="1"/>
    <col min="11218" max="11248" width="0.85546875" style="69"/>
    <col min="11249" max="11249" width="1.28515625" style="69" customWidth="1"/>
    <col min="11250" max="11262" width="0.85546875" style="69"/>
    <col min="11263" max="11263" width="1.5703125" style="69" customWidth="1"/>
    <col min="11264" max="11416" width="0.85546875" style="69"/>
    <col min="11417" max="11417" width="0.7109375" style="69" customWidth="1"/>
    <col min="11418" max="11458" width="0.85546875" style="69"/>
    <col min="11459" max="11459" width="2.28515625" style="69" customWidth="1"/>
    <col min="11460" max="11465" width="0.85546875" style="69"/>
    <col min="11466" max="11466" width="1.42578125" style="69" customWidth="1"/>
    <col min="11467" max="11472" width="0.85546875" style="69"/>
    <col min="11473" max="11473" width="2.42578125" style="69" customWidth="1"/>
    <col min="11474" max="11504" width="0.85546875" style="69"/>
    <col min="11505" max="11505" width="1.28515625" style="69" customWidth="1"/>
    <col min="11506" max="11518" width="0.85546875" style="69"/>
    <col min="11519" max="11519" width="1.5703125" style="69" customWidth="1"/>
    <col min="11520" max="11672" width="0.85546875" style="69"/>
    <col min="11673" max="11673" width="0.7109375" style="69" customWidth="1"/>
    <col min="11674" max="11714" width="0.85546875" style="69"/>
    <col min="11715" max="11715" width="2.28515625" style="69" customWidth="1"/>
    <col min="11716" max="11721" width="0.85546875" style="69"/>
    <col min="11722" max="11722" width="1.42578125" style="69" customWidth="1"/>
    <col min="11723" max="11728" width="0.85546875" style="69"/>
    <col min="11729" max="11729" width="2.42578125" style="69" customWidth="1"/>
    <col min="11730" max="11760" width="0.85546875" style="69"/>
    <col min="11761" max="11761" width="1.28515625" style="69" customWidth="1"/>
    <col min="11762" max="11774" width="0.85546875" style="69"/>
    <col min="11775" max="11775" width="1.5703125" style="69" customWidth="1"/>
    <col min="11776" max="11928" width="0.85546875" style="69"/>
    <col min="11929" max="11929" width="0.7109375" style="69" customWidth="1"/>
    <col min="11930" max="11970" width="0.85546875" style="69"/>
    <col min="11971" max="11971" width="2.28515625" style="69" customWidth="1"/>
    <col min="11972" max="11977" width="0.85546875" style="69"/>
    <col min="11978" max="11978" width="1.42578125" style="69" customWidth="1"/>
    <col min="11979" max="11984" width="0.85546875" style="69"/>
    <col min="11985" max="11985" width="2.42578125" style="69" customWidth="1"/>
    <col min="11986" max="12016" width="0.85546875" style="69"/>
    <col min="12017" max="12017" width="1.28515625" style="69" customWidth="1"/>
    <col min="12018" max="12030" width="0.85546875" style="69"/>
    <col min="12031" max="12031" width="1.5703125" style="69" customWidth="1"/>
    <col min="12032" max="12184" width="0.85546875" style="69"/>
    <col min="12185" max="12185" width="0.7109375" style="69" customWidth="1"/>
    <col min="12186" max="12226" width="0.85546875" style="69"/>
    <col min="12227" max="12227" width="2.28515625" style="69" customWidth="1"/>
    <col min="12228" max="12233" width="0.85546875" style="69"/>
    <col min="12234" max="12234" width="1.42578125" style="69" customWidth="1"/>
    <col min="12235" max="12240" width="0.85546875" style="69"/>
    <col min="12241" max="12241" width="2.42578125" style="69" customWidth="1"/>
    <col min="12242" max="12272" width="0.85546875" style="69"/>
    <col min="12273" max="12273" width="1.28515625" style="69" customWidth="1"/>
    <col min="12274" max="12286" width="0.85546875" style="69"/>
    <col min="12287" max="12287" width="1.5703125" style="69" customWidth="1"/>
    <col min="12288" max="12440" width="0.85546875" style="69"/>
    <col min="12441" max="12441" width="0.7109375" style="69" customWidth="1"/>
    <col min="12442" max="12482" width="0.85546875" style="69"/>
    <col min="12483" max="12483" width="2.28515625" style="69" customWidth="1"/>
    <col min="12484" max="12489" width="0.85546875" style="69"/>
    <col min="12490" max="12490" width="1.42578125" style="69" customWidth="1"/>
    <col min="12491" max="12496" width="0.85546875" style="69"/>
    <col min="12497" max="12497" width="2.42578125" style="69" customWidth="1"/>
    <col min="12498" max="12528" width="0.85546875" style="69"/>
    <col min="12529" max="12529" width="1.28515625" style="69" customWidth="1"/>
    <col min="12530" max="12542" width="0.85546875" style="69"/>
    <col min="12543" max="12543" width="1.5703125" style="69" customWidth="1"/>
    <col min="12544" max="12696" width="0.85546875" style="69"/>
    <col min="12697" max="12697" width="0.7109375" style="69" customWidth="1"/>
    <col min="12698" max="12738" width="0.85546875" style="69"/>
    <col min="12739" max="12739" width="2.28515625" style="69" customWidth="1"/>
    <col min="12740" max="12745" width="0.85546875" style="69"/>
    <col min="12746" max="12746" width="1.42578125" style="69" customWidth="1"/>
    <col min="12747" max="12752" width="0.85546875" style="69"/>
    <col min="12753" max="12753" width="2.42578125" style="69" customWidth="1"/>
    <col min="12754" max="12784" width="0.85546875" style="69"/>
    <col min="12785" max="12785" width="1.28515625" style="69" customWidth="1"/>
    <col min="12786" max="12798" width="0.85546875" style="69"/>
    <col min="12799" max="12799" width="1.5703125" style="69" customWidth="1"/>
    <col min="12800" max="12952" width="0.85546875" style="69"/>
    <col min="12953" max="12953" width="0.7109375" style="69" customWidth="1"/>
    <col min="12954" max="12994" width="0.85546875" style="69"/>
    <col min="12995" max="12995" width="2.28515625" style="69" customWidth="1"/>
    <col min="12996" max="13001" width="0.85546875" style="69"/>
    <col min="13002" max="13002" width="1.42578125" style="69" customWidth="1"/>
    <col min="13003" max="13008" width="0.85546875" style="69"/>
    <col min="13009" max="13009" width="2.42578125" style="69" customWidth="1"/>
    <col min="13010" max="13040" width="0.85546875" style="69"/>
    <col min="13041" max="13041" width="1.28515625" style="69" customWidth="1"/>
    <col min="13042" max="13054" width="0.85546875" style="69"/>
    <col min="13055" max="13055" width="1.5703125" style="69" customWidth="1"/>
    <col min="13056" max="13208" width="0.85546875" style="69"/>
    <col min="13209" max="13209" width="0.7109375" style="69" customWidth="1"/>
    <col min="13210" max="13250" width="0.85546875" style="69"/>
    <col min="13251" max="13251" width="2.28515625" style="69" customWidth="1"/>
    <col min="13252" max="13257" width="0.85546875" style="69"/>
    <col min="13258" max="13258" width="1.42578125" style="69" customWidth="1"/>
    <col min="13259" max="13264" width="0.85546875" style="69"/>
    <col min="13265" max="13265" width="2.42578125" style="69" customWidth="1"/>
    <col min="13266" max="13296" width="0.85546875" style="69"/>
    <col min="13297" max="13297" width="1.28515625" style="69" customWidth="1"/>
    <col min="13298" max="13310" width="0.85546875" style="69"/>
    <col min="13311" max="13311" width="1.5703125" style="69" customWidth="1"/>
    <col min="13312" max="13464" width="0.85546875" style="69"/>
    <col min="13465" max="13465" width="0.7109375" style="69" customWidth="1"/>
    <col min="13466" max="13506" width="0.85546875" style="69"/>
    <col min="13507" max="13507" width="2.28515625" style="69" customWidth="1"/>
    <col min="13508" max="13513" width="0.85546875" style="69"/>
    <col min="13514" max="13514" width="1.42578125" style="69" customWidth="1"/>
    <col min="13515" max="13520" width="0.85546875" style="69"/>
    <col min="13521" max="13521" width="2.42578125" style="69" customWidth="1"/>
    <col min="13522" max="13552" width="0.85546875" style="69"/>
    <col min="13553" max="13553" width="1.28515625" style="69" customWidth="1"/>
    <col min="13554" max="13566" width="0.85546875" style="69"/>
    <col min="13567" max="13567" width="1.5703125" style="69" customWidth="1"/>
    <col min="13568" max="13720" width="0.85546875" style="69"/>
    <col min="13721" max="13721" width="0.7109375" style="69" customWidth="1"/>
    <col min="13722" max="13762" width="0.85546875" style="69"/>
    <col min="13763" max="13763" width="2.28515625" style="69" customWidth="1"/>
    <col min="13764" max="13769" width="0.85546875" style="69"/>
    <col min="13770" max="13770" width="1.42578125" style="69" customWidth="1"/>
    <col min="13771" max="13776" width="0.85546875" style="69"/>
    <col min="13777" max="13777" width="2.42578125" style="69" customWidth="1"/>
    <col min="13778" max="13808" width="0.85546875" style="69"/>
    <col min="13809" max="13809" width="1.28515625" style="69" customWidth="1"/>
    <col min="13810" max="13822" width="0.85546875" style="69"/>
    <col min="13823" max="13823" width="1.5703125" style="69" customWidth="1"/>
    <col min="13824" max="13976" width="0.85546875" style="69"/>
    <col min="13977" max="13977" width="0.7109375" style="69" customWidth="1"/>
    <col min="13978" max="14018" width="0.85546875" style="69"/>
    <col min="14019" max="14019" width="2.28515625" style="69" customWidth="1"/>
    <col min="14020" max="14025" width="0.85546875" style="69"/>
    <col min="14026" max="14026" width="1.42578125" style="69" customWidth="1"/>
    <col min="14027" max="14032" width="0.85546875" style="69"/>
    <col min="14033" max="14033" width="2.42578125" style="69" customWidth="1"/>
    <col min="14034" max="14064" width="0.85546875" style="69"/>
    <col min="14065" max="14065" width="1.28515625" style="69" customWidth="1"/>
    <col min="14066" max="14078" width="0.85546875" style="69"/>
    <col min="14079" max="14079" width="1.5703125" style="69" customWidth="1"/>
    <col min="14080" max="14232" width="0.85546875" style="69"/>
    <col min="14233" max="14233" width="0.7109375" style="69" customWidth="1"/>
    <col min="14234" max="14274" width="0.85546875" style="69"/>
    <col min="14275" max="14275" width="2.28515625" style="69" customWidth="1"/>
    <col min="14276" max="14281" width="0.85546875" style="69"/>
    <col min="14282" max="14282" width="1.42578125" style="69" customWidth="1"/>
    <col min="14283" max="14288" width="0.85546875" style="69"/>
    <col min="14289" max="14289" width="2.42578125" style="69" customWidth="1"/>
    <col min="14290" max="14320" width="0.85546875" style="69"/>
    <col min="14321" max="14321" width="1.28515625" style="69" customWidth="1"/>
    <col min="14322" max="14334" width="0.85546875" style="69"/>
    <col min="14335" max="14335" width="1.5703125" style="69" customWidth="1"/>
    <col min="14336" max="14488" width="0.85546875" style="69"/>
    <col min="14489" max="14489" width="0.7109375" style="69" customWidth="1"/>
    <col min="14490" max="14530" width="0.85546875" style="69"/>
    <col min="14531" max="14531" width="2.28515625" style="69" customWidth="1"/>
    <col min="14532" max="14537" width="0.85546875" style="69"/>
    <col min="14538" max="14538" width="1.42578125" style="69" customWidth="1"/>
    <col min="14539" max="14544" width="0.85546875" style="69"/>
    <col min="14545" max="14545" width="2.42578125" style="69" customWidth="1"/>
    <col min="14546" max="14576" width="0.85546875" style="69"/>
    <col min="14577" max="14577" width="1.28515625" style="69" customWidth="1"/>
    <col min="14578" max="14590" width="0.85546875" style="69"/>
    <col min="14591" max="14591" width="1.5703125" style="69" customWidth="1"/>
    <col min="14592" max="14744" width="0.85546875" style="69"/>
    <col min="14745" max="14745" width="0.7109375" style="69" customWidth="1"/>
    <col min="14746" max="14786" width="0.85546875" style="69"/>
    <col min="14787" max="14787" width="2.28515625" style="69" customWidth="1"/>
    <col min="14788" max="14793" width="0.85546875" style="69"/>
    <col min="14794" max="14794" width="1.42578125" style="69" customWidth="1"/>
    <col min="14795" max="14800" width="0.85546875" style="69"/>
    <col min="14801" max="14801" width="2.42578125" style="69" customWidth="1"/>
    <col min="14802" max="14832" width="0.85546875" style="69"/>
    <col min="14833" max="14833" width="1.28515625" style="69" customWidth="1"/>
    <col min="14834" max="14846" width="0.85546875" style="69"/>
    <col min="14847" max="14847" width="1.5703125" style="69" customWidth="1"/>
    <col min="14848" max="15000" width="0.85546875" style="69"/>
    <col min="15001" max="15001" width="0.7109375" style="69" customWidth="1"/>
    <col min="15002" max="15042" width="0.85546875" style="69"/>
    <col min="15043" max="15043" width="2.28515625" style="69" customWidth="1"/>
    <col min="15044" max="15049" width="0.85546875" style="69"/>
    <col min="15050" max="15050" width="1.42578125" style="69" customWidth="1"/>
    <col min="15051" max="15056" width="0.85546875" style="69"/>
    <col min="15057" max="15057" width="2.42578125" style="69" customWidth="1"/>
    <col min="15058" max="15088" width="0.85546875" style="69"/>
    <col min="15089" max="15089" width="1.28515625" style="69" customWidth="1"/>
    <col min="15090" max="15102" width="0.85546875" style="69"/>
    <col min="15103" max="15103" width="1.5703125" style="69" customWidth="1"/>
    <col min="15104" max="15256" width="0.85546875" style="69"/>
    <col min="15257" max="15257" width="0.7109375" style="69" customWidth="1"/>
    <col min="15258" max="15298" width="0.85546875" style="69"/>
    <col min="15299" max="15299" width="2.28515625" style="69" customWidth="1"/>
    <col min="15300" max="15305" width="0.85546875" style="69"/>
    <col min="15306" max="15306" width="1.42578125" style="69" customWidth="1"/>
    <col min="15307" max="15312" width="0.85546875" style="69"/>
    <col min="15313" max="15313" width="2.42578125" style="69" customWidth="1"/>
    <col min="15314" max="15344" width="0.85546875" style="69"/>
    <col min="15345" max="15345" width="1.28515625" style="69" customWidth="1"/>
    <col min="15346" max="15358" width="0.85546875" style="69"/>
    <col min="15359" max="15359" width="1.5703125" style="69" customWidth="1"/>
    <col min="15360" max="15512" width="0.85546875" style="69"/>
    <col min="15513" max="15513" width="0.7109375" style="69" customWidth="1"/>
    <col min="15514" max="15554" width="0.85546875" style="69"/>
    <col min="15555" max="15555" width="2.28515625" style="69" customWidth="1"/>
    <col min="15556" max="15561" width="0.85546875" style="69"/>
    <col min="15562" max="15562" width="1.42578125" style="69" customWidth="1"/>
    <col min="15563" max="15568" width="0.85546875" style="69"/>
    <col min="15569" max="15569" width="2.42578125" style="69" customWidth="1"/>
    <col min="15570" max="15600" width="0.85546875" style="69"/>
    <col min="15601" max="15601" width="1.28515625" style="69" customWidth="1"/>
    <col min="15602" max="15614" width="0.85546875" style="69"/>
    <col min="15615" max="15615" width="1.5703125" style="69" customWidth="1"/>
    <col min="15616" max="15768" width="0.85546875" style="69"/>
    <col min="15769" max="15769" width="0.7109375" style="69" customWidth="1"/>
    <col min="15770" max="15810" width="0.85546875" style="69"/>
    <col min="15811" max="15811" width="2.28515625" style="69" customWidth="1"/>
    <col min="15812" max="15817" width="0.85546875" style="69"/>
    <col min="15818" max="15818" width="1.42578125" style="69" customWidth="1"/>
    <col min="15819" max="15824" width="0.85546875" style="69"/>
    <col min="15825" max="15825" width="2.42578125" style="69" customWidth="1"/>
    <col min="15826" max="15856" width="0.85546875" style="69"/>
    <col min="15857" max="15857" width="1.28515625" style="69" customWidth="1"/>
    <col min="15858" max="15870" width="0.85546875" style="69"/>
    <col min="15871" max="15871" width="1.5703125" style="69" customWidth="1"/>
    <col min="15872" max="16024" width="0.85546875" style="69"/>
    <col min="16025" max="16025" width="0.7109375" style="69" customWidth="1"/>
    <col min="16026" max="16066" width="0.85546875" style="69"/>
    <col min="16067" max="16067" width="2.28515625" style="69" customWidth="1"/>
    <col min="16068" max="16073" width="0.85546875" style="69"/>
    <col min="16074" max="16074" width="1.42578125" style="69" customWidth="1"/>
    <col min="16075" max="16080" width="0.85546875" style="69"/>
    <col min="16081" max="16081" width="2.42578125" style="69" customWidth="1"/>
    <col min="16082" max="16112" width="0.85546875" style="69"/>
    <col min="16113" max="16113" width="1.28515625" style="69" customWidth="1"/>
    <col min="16114" max="16126" width="0.85546875" style="69"/>
    <col min="16127" max="16127" width="1.5703125" style="69" customWidth="1"/>
    <col min="16128" max="16384" width="0.85546875" style="69"/>
  </cols>
  <sheetData>
    <row r="1" spans="1:16" s="32" customFormat="1" ht="9.9499999999999993" customHeight="1" x14ac:dyDescent="0.2"/>
    <row r="2" spans="1:16" s="33" customFormat="1" ht="9.9499999999999993" customHeight="1" x14ac:dyDescent="0.2"/>
    <row r="3" spans="1:16" s="35" customFormat="1" ht="9.9499999999999993" customHeight="1" x14ac:dyDescent="0.2">
      <c r="A3" s="34" t="s">
        <v>75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</row>
    <row r="4" spans="1:16" s="35" customFormat="1" ht="9.9499999999999993" customHeight="1" x14ac:dyDescent="0.2">
      <c r="A4" s="34" t="s">
        <v>76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</row>
    <row r="5" spans="1:16" s="33" customFormat="1" ht="9.9499999999999993" customHeight="1" x14ac:dyDescent="0.2"/>
    <row r="6" spans="1:16" s="36" customFormat="1" ht="9.9499999999999993" customHeight="1" x14ac:dyDescent="0.15">
      <c r="A6" s="36" t="s">
        <v>55</v>
      </c>
      <c r="B6" s="36" t="s">
        <v>77</v>
      </c>
    </row>
    <row r="7" spans="1:16" s="36" customFormat="1" ht="9.9499999999999993" customHeight="1" x14ac:dyDescent="0.15">
      <c r="B7" s="36" t="s">
        <v>76</v>
      </c>
    </row>
    <row r="8" spans="1:16" s="36" customFormat="1" ht="9.9499999999999993" customHeight="1" x14ac:dyDescent="0.15">
      <c r="A8" s="36" t="s">
        <v>56</v>
      </c>
      <c r="B8" s="36" t="s">
        <v>78</v>
      </c>
    </row>
    <row r="9" spans="1:16" s="36" customFormat="1" ht="9.9499999999999993" customHeight="1" x14ac:dyDescent="0.15">
      <c r="A9" s="36" t="s">
        <v>57</v>
      </c>
      <c r="B9" s="36" t="s">
        <v>58</v>
      </c>
      <c r="O9" s="37"/>
      <c r="P9" s="37"/>
    </row>
    <row r="10" spans="1:16" s="35" customFormat="1" ht="9.9499999999999993" customHeight="1" x14ac:dyDescent="0.2">
      <c r="O10" s="38"/>
      <c r="P10" s="38"/>
    </row>
    <row r="11" spans="1:16" s="36" customFormat="1" ht="19.5" customHeight="1" x14ac:dyDescent="0.15">
      <c r="A11" s="36" t="s">
        <v>59</v>
      </c>
      <c r="L11" s="39" t="s">
        <v>60</v>
      </c>
      <c r="M11" s="39"/>
      <c r="N11" s="39"/>
      <c r="O11" s="39"/>
      <c r="P11" s="39"/>
    </row>
    <row r="12" spans="1:16" s="36" customFormat="1" ht="9.9499999999999993" customHeight="1" x14ac:dyDescent="0.15">
      <c r="A12" s="36" t="s">
        <v>61</v>
      </c>
      <c r="B12" s="40"/>
      <c r="L12" s="41" t="s">
        <v>79</v>
      </c>
      <c r="M12" s="41"/>
      <c r="N12" s="41"/>
      <c r="O12" s="41"/>
      <c r="P12" s="41"/>
    </row>
    <row r="13" spans="1:16" s="36" customFormat="1" ht="15.75" customHeight="1" x14ac:dyDescent="0.15">
      <c r="A13" s="36" t="s">
        <v>62</v>
      </c>
      <c r="L13" s="41" t="s">
        <v>63</v>
      </c>
      <c r="M13" s="41"/>
      <c r="N13" s="41"/>
      <c r="O13" s="41"/>
      <c r="P13" s="41"/>
    </row>
    <row r="14" spans="1:16" s="36" customFormat="1" ht="9.9499999999999993" customHeight="1" x14ac:dyDescent="0.15">
      <c r="A14" s="36" t="s">
        <v>80</v>
      </c>
      <c r="L14" s="41" t="s">
        <v>81</v>
      </c>
      <c r="M14" s="41"/>
      <c r="N14" s="41"/>
      <c r="O14" s="41"/>
      <c r="P14" s="41"/>
    </row>
    <row r="15" spans="1:16" s="36" customFormat="1" ht="9.9499999999999993" customHeight="1" x14ac:dyDescent="0.15">
      <c r="A15" s="36" t="s">
        <v>64</v>
      </c>
      <c r="L15" s="41" t="s">
        <v>71</v>
      </c>
      <c r="M15" s="41"/>
      <c r="N15" s="41"/>
      <c r="O15" s="41"/>
      <c r="P15" s="41"/>
    </row>
    <row r="16" spans="1:16" s="36" customFormat="1" ht="9.9499999999999993" customHeight="1" x14ac:dyDescent="0.15">
      <c r="L16" s="37"/>
      <c r="M16" s="37"/>
      <c r="N16" s="37"/>
      <c r="O16" s="37"/>
      <c r="P16" s="37"/>
    </row>
    <row r="17" spans="1:16" s="36" customFormat="1" ht="9.9499999999999993" customHeight="1" x14ac:dyDescent="0.15"/>
    <row r="18" spans="1:16" s="42" customFormat="1" ht="20.25" customHeight="1" x14ac:dyDescent="0.25">
      <c r="A18" s="95" t="s">
        <v>0</v>
      </c>
      <c r="B18" s="95" t="s">
        <v>1</v>
      </c>
      <c r="C18" s="95" t="s">
        <v>82</v>
      </c>
      <c r="D18" s="95" t="s">
        <v>3</v>
      </c>
      <c r="E18" s="95" t="s">
        <v>83</v>
      </c>
      <c r="F18" s="87" t="s">
        <v>5</v>
      </c>
      <c r="G18" s="87"/>
      <c r="H18" s="87"/>
      <c r="I18" s="87"/>
      <c r="J18" s="87" t="s">
        <v>84</v>
      </c>
      <c r="K18" s="87" t="s">
        <v>85</v>
      </c>
      <c r="L18" s="87" t="s">
        <v>8</v>
      </c>
      <c r="M18" s="87"/>
      <c r="N18" s="87"/>
      <c r="O18" s="90"/>
      <c r="P18" s="87" t="s">
        <v>86</v>
      </c>
    </row>
    <row r="19" spans="1:16" s="42" customFormat="1" ht="66.75" customHeight="1" x14ac:dyDescent="0.25">
      <c r="A19" s="96"/>
      <c r="B19" s="96"/>
      <c r="C19" s="96"/>
      <c r="D19" s="96"/>
      <c r="E19" s="96"/>
      <c r="F19" s="43" t="s">
        <v>87</v>
      </c>
      <c r="G19" s="43" t="s">
        <v>88</v>
      </c>
      <c r="H19" s="43" t="s">
        <v>89</v>
      </c>
      <c r="I19" s="43" t="s">
        <v>12</v>
      </c>
      <c r="J19" s="87"/>
      <c r="K19" s="87"/>
      <c r="L19" s="43" t="s">
        <v>90</v>
      </c>
      <c r="M19" s="43" t="s">
        <v>11</v>
      </c>
      <c r="N19" s="43" t="s">
        <v>91</v>
      </c>
      <c r="O19" s="44" t="s">
        <v>12</v>
      </c>
      <c r="P19" s="87"/>
    </row>
    <row r="20" spans="1:16" s="48" customFormat="1" ht="18.75" customHeight="1" x14ac:dyDescent="0.25">
      <c r="A20" s="45">
        <v>1</v>
      </c>
      <c r="B20" s="46">
        <v>2</v>
      </c>
      <c r="C20" s="46">
        <v>3</v>
      </c>
      <c r="D20" s="46">
        <v>4</v>
      </c>
      <c r="E20" s="46">
        <v>5</v>
      </c>
      <c r="F20" s="46">
        <v>6</v>
      </c>
      <c r="G20" s="46">
        <v>7</v>
      </c>
      <c r="H20" s="47" t="s">
        <v>92</v>
      </c>
      <c r="I20" s="46">
        <v>9</v>
      </c>
      <c r="J20" s="46">
        <v>10</v>
      </c>
      <c r="K20" s="46">
        <v>11</v>
      </c>
      <c r="L20" s="46">
        <v>12</v>
      </c>
      <c r="M20" s="46">
        <v>13</v>
      </c>
      <c r="N20" s="47" t="s">
        <v>93</v>
      </c>
      <c r="O20" s="45">
        <v>15</v>
      </c>
      <c r="P20" s="46">
        <v>16</v>
      </c>
    </row>
    <row r="21" spans="1:16" s="55" customFormat="1" ht="16.5" customHeight="1" x14ac:dyDescent="0.15">
      <c r="A21" s="49" t="s">
        <v>94</v>
      </c>
      <c r="B21" s="50" t="s">
        <v>14</v>
      </c>
      <c r="C21" s="51" t="s">
        <v>32</v>
      </c>
      <c r="D21" s="52">
        <f>D22+D30+D35+D43+D44+D45+D48+D49+D50</f>
        <v>1315371.2153500004</v>
      </c>
      <c r="E21" s="52">
        <f>E22+E30+E35+E43+E44+E45+E48+E49+E50</f>
        <v>1305566.5862149976</v>
      </c>
      <c r="F21" s="52">
        <f>F22+F30+F35+F43+F44+F45+F48+F49+F50</f>
        <v>1274309.0440011518</v>
      </c>
      <c r="G21" s="52">
        <f>G22+G30+G35+G43+G44+G45+G48+G49+G50</f>
        <v>17912.36129891386</v>
      </c>
      <c r="H21" s="53">
        <f>F21+G21</f>
        <v>1292221.4053000656</v>
      </c>
      <c r="I21" s="52">
        <f>I22+I30+I35+I43+I44+I45+I48+I49+I50</f>
        <v>13345.180914932149</v>
      </c>
      <c r="J21" s="52">
        <f>J22+J30+J35+J43+J44+J45+J48+J49+J50</f>
        <v>868084.32</v>
      </c>
      <c r="K21" s="52">
        <f>K22+K30+K35+K43+K44+K45+K48+K49+K50</f>
        <v>823240.41</v>
      </c>
      <c r="L21" s="52">
        <f>L22+L30+L35+L43+L44+L45+L48+L49+L50</f>
        <v>744970.92</v>
      </c>
      <c r="M21" s="52">
        <f>M22+M30+M35+M43+M44+M45+M48+M49+M50</f>
        <v>10274.49</v>
      </c>
      <c r="N21" s="53">
        <f>L21+M21</f>
        <v>755245.41</v>
      </c>
      <c r="O21" s="52">
        <f>O22+O30+O35+O43+O44+O45+O48+O49+O50</f>
        <v>67995</v>
      </c>
      <c r="P21" s="54">
        <f>F21-F24</f>
        <v>920447.7090111518</v>
      </c>
    </row>
    <row r="22" spans="1:16" s="55" customFormat="1" ht="8.25" customHeight="1" x14ac:dyDescent="0.15">
      <c r="A22" s="49" t="s">
        <v>95</v>
      </c>
      <c r="B22" s="50" t="s">
        <v>14</v>
      </c>
      <c r="C22" s="51" t="s">
        <v>34</v>
      </c>
      <c r="D22" s="56">
        <f>D23+D24+D29</f>
        <v>380521.49502000003</v>
      </c>
      <c r="E22" s="56">
        <f>F22+G22+I22</f>
        <v>380442.09488239005</v>
      </c>
      <c r="F22" s="53">
        <f>F23+F24+F29</f>
        <v>379271.64345999999</v>
      </c>
      <c r="G22" s="53">
        <f>G23+G24+G29</f>
        <v>191.06780239010664</v>
      </c>
      <c r="H22" s="53">
        <f t="shared" ref="H22" si="0">F22+G22</f>
        <v>379462.71126239008</v>
      </c>
      <c r="I22" s="53">
        <f>I23+I24+I29</f>
        <v>979.38362000000279</v>
      </c>
      <c r="J22" s="53">
        <f>J23+J24+J29</f>
        <v>260608</v>
      </c>
      <c r="K22" s="53">
        <f>K23+K24+K29</f>
        <v>260608</v>
      </c>
      <c r="L22" s="53">
        <f>L23+L24+L29</f>
        <v>234137</v>
      </c>
      <c r="M22" s="53">
        <f>M23+M24+M29</f>
        <v>0</v>
      </c>
      <c r="N22" s="53">
        <f t="shared" ref="N22" si="1">L22+M22</f>
        <v>234137</v>
      </c>
      <c r="O22" s="53">
        <f>O23+O24+O29</f>
        <v>26471</v>
      </c>
      <c r="P22" s="54"/>
    </row>
    <row r="23" spans="1:16" s="55" customFormat="1" ht="8.25" customHeight="1" x14ac:dyDescent="0.15">
      <c r="A23" s="49" t="s">
        <v>96</v>
      </c>
      <c r="B23" s="50" t="s">
        <v>14</v>
      </c>
      <c r="C23" s="51" t="s">
        <v>97</v>
      </c>
      <c r="D23" s="56">
        <v>24737.834350000001</v>
      </c>
      <c r="E23" s="56">
        <f>F23+G23+I23</f>
        <v>24658.434212390108</v>
      </c>
      <c r="F23" s="53">
        <v>23487.982789999998</v>
      </c>
      <c r="G23" s="53">
        <v>191.06780239010664</v>
      </c>
      <c r="H23" s="53">
        <f>F23+G23</f>
        <v>23679.050592390104</v>
      </c>
      <c r="I23" s="53">
        <v>979.38362000000279</v>
      </c>
      <c r="J23" s="53">
        <v>50025</v>
      </c>
      <c r="K23" s="53">
        <f t="shared" ref="K23:K78" si="2">L23+M23+O23</f>
        <v>50025</v>
      </c>
      <c r="L23" s="53">
        <v>23554</v>
      </c>
      <c r="M23" s="53">
        <v>0</v>
      </c>
      <c r="N23" s="53"/>
      <c r="O23" s="53">
        <v>26471</v>
      </c>
      <c r="P23" s="54"/>
    </row>
    <row r="24" spans="1:16" s="55" customFormat="1" ht="32.25" customHeight="1" x14ac:dyDescent="0.15">
      <c r="A24" s="49" t="s">
        <v>98</v>
      </c>
      <c r="B24" s="50" t="s">
        <v>14</v>
      </c>
      <c r="C24" s="51" t="s">
        <v>99</v>
      </c>
      <c r="D24" s="56">
        <v>353861.33499</v>
      </c>
      <c r="E24" s="56">
        <f t="shared" ref="E24:E35" si="3">F24+G24+I24</f>
        <v>353861.33499</v>
      </c>
      <c r="F24" s="53">
        <v>353861.33499</v>
      </c>
      <c r="G24" s="53"/>
      <c r="H24" s="53">
        <f t="shared" ref="H24:H33" si="4">F24+G24</f>
        <v>353861.33499</v>
      </c>
      <c r="I24" s="53">
        <v>0</v>
      </c>
      <c r="J24" s="53">
        <v>210583</v>
      </c>
      <c r="K24" s="53">
        <f t="shared" si="2"/>
        <v>210583</v>
      </c>
      <c r="L24" s="53">
        <v>210583</v>
      </c>
      <c r="M24" s="53">
        <v>0</v>
      </c>
      <c r="N24" s="53">
        <f t="shared" ref="N24:N35" si="5">L24+M24</f>
        <v>210583</v>
      </c>
      <c r="O24" s="53">
        <v>0</v>
      </c>
      <c r="P24" s="54"/>
    </row>
    <row r="25" spans="1:16" s="55" customFormat="1" ht="8.25" customHeight="1" x14ac:dyDescent="0.15">
      <c r="A25" s="49" t="s">
        <v>100</v>
      </c>
      <c r="B25" s="50" t="s">
        <v>14</v>
      </c>
      <c r="C25" s="51"/>
      <c r="D25" s="56">
        <v>0</v>
      </c>
      <c r="E25" s="56">
        <f t="shared" si="3"/>
        <v>0</v>
      </c>
      <c r="F25" s="53"/>
      <c r="G25" s="53"/>
      <c r="H25" s="53">
        <f t="shared" si="4"/>
        <v>0</v>
      </c>
      <c r="I25" s="53">
        <v>0</v>
      </c>
      <c r="J25" s="53">
        <v>0</v>
      </c>
      <c r="K25" s="53">
        <f t="shared" si="2"/>
        <v>0</v>
      </c>
      <c r="L25" s="53"/>
      <c r="M25" s="53"/>
      <c r="N25" s="53">
        <f t="shared" si="5"/>
        <v>0</v>
      </c>
      <c r="O25" s="53"/>
      <c r="P25" s="54"/>
    </row>
    <row r="26" spans="1:16" s="55" customFormat="1" ht="8.25" customHeight="1" x14ac:dyDescent="0.15">
      <c r="A26" s="49" t="s">
        <v>101</v>
      </c>
      <c r="B26" s="50" t="s">
        <v>14</v>
      </c>
      <c r="C26" s="51"/>
      <c r="D26" s="56">
        <v>0</v>
      </c>
      <c r="E26" s="56">
        <f t="shared" si="3"/>
        <v>0</v>
      </c>
      <c r="F26" s="53"/>
      <c r="G26" s="53"/>
      <c r="H26" s="53">
        <f t="shared" si="4"/>
        <v>0</v>
      </c>
      <c r="I26" s="53">
        <v>0</v>
      </c>
      <c r="J26" s="53">
        <v>0</v>
      </c>
      <c r="K26" s="53">
        <f t="shared" si="2"/>
        <v>0</v>
      </c>
      <c r="L26" s="53"/>
      <c r="M26" s="53"/>
      <c r="N26" s="53">
        <f t="shared" si="5"/>
        <v>0</v>
      </c>
      <c r="O26" s="53"/>
      <c r="P26" s="54"/>
    </row>
    <row r="27" spans="1:16" s="55" customFormat="1" ht="8.25" customHeight="1" x14ac:dyDescent="0.15">
      <c r="A27" s="49" t="s">
        <v>102</v>
      </c>
      <c r="B27" s="50" t="s">
        <v>14</v>
      </c>
      <c r="C27" s="51"/>
      <c r="D27" s="56">
        <v>0</v>
      </c>
      <c r="E27" s="56">
        <f t="shared" si="3"/>
        <v>0</v>
      </c>
      <c r="F27" s="53"/>
      <c r="G27" s="53"/>
      <c r="H27" s="53">
        <f t="shared" si="4"/>
        <v>0</v>
      </c>
      <c r="I27" s="53">
        <v>0</v>
      </c>
      <c r="J27" s="53">
        <v>0</v>
      </c>
      <c r="K27" s="53">
        <f t="shared" si="2"/>
        <v>0</v>
      </c>
      <c r="L27" s="53"/>
      <c r="M27" s="53"/>
      <c r="N27" s="53">
        <f t="shared" si="5"/>
        <v>0</v>
      </c>
      <c r="O27" s="53"/>
      <c r="P27" s="54"/>
    </row>
    <row r="28" spans="1:16" s="55" customFormat="1" ht="8.25" customHeight="1" x14ac:dyDescent="0.15">
      <c r="A28" s="49" t="s">
        <v>103</v>
      </c>
      <c r="B28" s="50" t="s">
        <v>14</v>
      </c>
      <c r="C28" s="51"/>
      <c r="D28" s="56">
        <v>0</v>
      </c>
      <c r="E28" s="56">
        <f t="shared" si="3"/>
        <v>0</v>
      </c>
      <c r="F28" s="53"/>
      <c r="G28" s="53"/>
      <c r="H28" s="53">
        <f t="shared" si="4"/>
        <v>0</v>
      </c>
      <c r="I28" s="53">
        <v>0</v>
      </c>
      <c r="J28" s="53">
        <v>0</v>
      </c>
      <c r="K28" s="53">
        <f t="shared" si="2"/>
        <v>0</v>
      </c>
      <c r="L28" s="53"/>
      <c r="M28" s="53"/>
      <c r="N28" s="53">
        <f t="shared" si="5"/>
        <v>0</v>
      </c>
      <c r="O28" s="53"/>
      <c r="P28" s="54"/>
    </row>
    <row r="29" spans="1:16" s="55" customFormat="1" ht="16.5" customHeight="1" x14ac:dyDescent="0.15">
      <c r="A29" s="49" t="s">
        <v>104</v>
      </c>
      <c r="B29" s="50" t="s">
        <v>14</v>
      </c>
      <c r="C29" s="51" t="s">
        <v>105</v>
      </c>
      <c r="D29" s="56">
        <v>1922.3256800000001</v>
      </c>
      <c r="E29" s="56">
        <f t="shared" si="3"/>
        <v>1922.3256800000001</v>
      </c>
      <c r="F29" s="53">
        <v>1922.3256800000001</v>
      </c>
      <c r="G29" s="53"/>
      <c r="H29" s="53">
        <f t="shared" si="4"/>
        <v>1922.3256800000001</v>
      </c>
      <c r="I29" s="53">
        <v>0</v>
      </c>
      <c r="J29" s="53">
        <v>0</v>
      </c>
      <c r="K29" s="53">
        <f t="shared" si="2"/>
        <v>0</v>
      </c>
      <c r="L29" s="53">
        <v>0</v>
      </c>
      <c r="M29" s="53">
        <v>0</v>
      </c>
      <c r="N29" s="53">
        <f t="shared" si="5"/>
        <v>0</v>
      </c>
      <c r="O29" s="53">
        <v>0</v>
      </c>
      <c r="P29" s="54"/>
    </row>
    <row r="30" spans="1:16" s="55" customFormat="1" ht="16.5" customHeight="1" x14ac:dyDescent="0.15">
      <c r="A30" s="49" t="s">
        <v>106</v>
      </c>
      <c r="B30" s="50" t="s">
        <v>14</v>
      </c>
      <c r="C30" s="51" t="s">
        <v>36</v>
      </c>
      <c r="D30" s="56">
        <f>D31+D32+D33+D34</f>
        <v>158977.20702</v>
      </c>
      <c r="E30" s="56">
        <f>F30+G30+I30</f>
        <v>158977.20702000003</v>
      </c>
      <c r="F30" s="53">
        <f>F31+F32+F33+F34</f>
        <v>155615.30978875991</v>
      </c>
      <c r="G30" s="53">
        <f>G31+G32+G33+G34</f>
        <v>0.46311048742930572</v>
      </c>
      <c r="H30" s="53">
        <f t="shared" si="4"/>
        <v>155615.77289924736</v>
      </c>
      <c r="I30" s="53">
        <f>I31+I32+I33+I34</f>
        <v>3361.4341207526654</v>
      </c>
      <c r="J30" s="56">
        <f>J31+J32+J33+J34</f>
        <v>84397.37999999999</v>
      </c>
      <c r="K30" s="56">
        <f>L30+M30+O30</f>
        <v>81696.01999999999</v>
      </c>
      <c r="L30" s="53">
        <f>L31+L32+L33+L34</f>
        <v>81696.01999999999</v>
      </c>
      <c r="M30" s="53">
        <f>M31+M32+M33+M34</f>
        <v>0</v>
      </c>
      <c r="N30" s="53">
        <f t="shared" si="5"/>
        <v>81696.01999999999</v>
      </c>
      <c r="O30" s="53">
        <f>O31+O32+O33+O34</f>
        <v>0</v>
      </c>
      <c r="P30" s="54"/>
    </row>
    <row r="31" spans="1:16" s="55" customFormat="1" ht="8.25" customHeight="1" x14ac:dyDescent="0.15">
      <c r="A31" s="49" t="s">
        <v>107</v>
      </c>
      <c r="B31" s="50" t="s">
        <v>14</v>
      </c>
      <c r="C31" s="51" t="s">
        <v>108</v>
      </c>
      <c r="D31" s="56">
        <v>524.87145999999996</v>
      </c>
      <c r="E31" s="56">
        <f t="shared" si="3"/>
        <v>524.87145999999996</v>
      </c>
      <c r="F31" s="53">
        <v>523.80982875989639</v>
      </c>
      <c r="G31" s="53">
        <v>0.46311048742930572</v>
      </c>
      <c r="H31" s="53">
        <f t="shared" si="4"/>
        <v>524.27293924732567</v>
      </c>
      <c r="I31" s="53">
        <v>0.59852075267425997</v>
      </c>
      <c r="J31" s="53">
        <v>422.12</v>
      </c>
      <c r="K31" s="53">
        <f t="shared" si="2"/>
        <v>54.93</v>
      </c>
      <c r="L31" s="53">
        <v>54.93</v>
      </c>
      <c r="M31" s="53"/>
      <c r="N31" s="53">
        <f t="shared" si="5"/>
        <v>54.93</v>
      </c>
      <c r="O31" s="53"/>
      <c r="P31" s="54"/>
    </row>
    <row r="32" spans="1:16" s="55" customFormat="1" ht="12.75" customHeight="1" x14ac:dyDescent="0.15">
      <c r="A32" s="49" t="s">
        <v>109</v>
      </c>
      <c r="B32" s="50" t="s">
        <v>14</v>
      </c>
      <c r="C32" s="51" t="s">
        <v>110</v>
      </c>
      <c r="D32" s="56">
        <v>10759.091900000001</v>
      </c>
      <c r="E32" s="56">
        <f t="shared" si="3"/>
        <v>10759.091900000001</v>
      </c>
      <c r="F32" s="53">
        <v>10759.091900000001</v>
      </c>
      <c r="G32" s="53"/>
      <c r="H32" s="53">
        <f t="shared" si="4"/>
        <v>10759.091900000001</v>
      </c>
      <c r="I32" s="53">
        <v>0</v>
      </c>
      <c r="J32" s="53">
        <v>5903.3</v>
      </c>
      <c r="K32" s="53">
        <f t="shared" si="2"/>
        <v>5903.3</v>
      </c>
      <c r="L32" s="53">
        <v>5903.3</v>
      </c>
      <c r="M32" s="53">
        <v>0</v>
      </c>
      <c r="N32" s="53"/>
      <c r="O32" s="53">
        <v>0</v>
      </c>
      <c r="P32" s="54"/>
    </row>
    <row r="33" spans="1:17" s="55" customFormat="1" ht="16.5" customHeight="1" x14ac:dyDescent="0.15">
      <c r="A33" s="49" t="s">
        <v>111</v>
      </c>
      <c r="B33" s="50" t="s">
        <v>14</v>
      </c>
      <c r="C33" s="51" t="s">
        <v>112</v>
      </c>
      <c r="D33" s="56">
        <v>0</v>
      </c>
      <c r="E33" s="56">
        <f t="shared" si="3"/>
        <v>0</v>
      </c>
      <c r="F33" s="53"/>
      <c r="G33" s="53"/>
      <c r="H33" s="53">
        <f t="shared" si="4"/>
        <v>0</v>
      </c>
      <c r="I33" s="53">
        <v>0</v>
      </c>
      <c r="J33" s="53">
        <v>0</v>
      </c>
      <c r="K33" s="53">
        <f t="shared" si="2"/>
        <v>0</v>
      </c>
      <c r="L33" s="53">
        <v>0</v>
      </c>
      <c r="M33" s="53">
        <v>0</v>
      </c>
      <c r="N33" s="53">
        <f t="shared" si="5"/>
        <v>0</v>
      </c>
      <c r="O33" s="53">
        <v>0</v>
      </c>
      <c r="P33" s="54"/>
    </row>
    <row r="34" spans="1:17" s="55" customFormat="1" ht="16.5" customHeight="1" x14ac:dyDescent="0.15">
      <c r="A34" s="49" t="s">
        <v>113</v>
      </c>
      <c r="B34" s="50" t="s">
        <v>14</v>
      </c>
      <c r="C34" s="51" t="s">
        <v>114</v>
      </c>
      <c r="D34" s="56">
        <v>147693.24366000001</v>
      </c>
      <c r="E34" s="56">
        <f t="shared" si="3"/>
        <v>147693.24366000001</v>
      </c>
      <c r="F34" s="57">
        <v>144332.40806000002</v>
      </c>
      <c r="G34" s="53"/>
      <c r="H34" s="53">
        <f>F34+G34</f>
        <v>144332.40806000002</v>
      </c>
      <c r="I34" s="53">
        <v>3360.8355999999912</v>
      </c>
      <c r="J34" s="53">
        <v>78071.959999999992</v>
      </c>
      <c r="K34" s="53">
        <f t="shared" si="2"/>
        <v>75737.789999999994</v>
      </c>
      <c r="L34" s="53">
        <v>75737.789999999994</v>
      </c>
      <c r="M34" s="53"/>
      <c r="N34" s="53">
        <f t="shared" si="5"/>
        <v>75737.789999999994</v>
      </c>
      <c r="O34" s="53"/>
      <c r="P34" s="54"/>
    </row>
    <row r="35" spans="1:17" s="55" customFormat="1" ht="12" customHeight="1" x14ac:dyDescent="0.15">
      <c r="A35" s="49" t="s">
        <v>115</v>
      </c>
      <c r="B35" s="50" t="s">
        <v>14</v>
      </c>
      <c r="C35" s="51" t="s">
        <v>38</v>
      </c>
      <c r="D35" s="53">
        <f>D36+D37+D38</f>
        <v>252101.48580999995</v>
      </c>
      <c r="E35" s="56">
        <f t="shared" si="3"/>
        <v>245245.6827788174</v>
      </c>
      <c r="F35" s="53">
        <f>F36+F37+F38</f>
        <v>226226.19283352251</v>
      </c>
      <c r="G35" s="53">
        <f>G36+G37+G38</f>
        <v>12137.485402549253</v>
      </c>
      <c r="H35" s="53">
        <f>F35+G35</f>
        <v>238363.67823607178</v>
      </c>
      <c r="I35" s="53">
        <f>I36+I37+I38</f>
        <v>6882.0045427456289</v>
      </c>
      <c r="J35" s="53">
        <v>195893.55</v>
      </c>
      <c r="K35" s="53">
        <f>L35+M35+O35</f>
        <v>175340.37</v>
      </c>
      <c r="L35" s="53">
        <v>170813.47</v>
      </c>
      <c r="M35" s="53">
        <v>4526.8999999999996</v>
      </c>
      <c r="N35" s="53">
        <f t="shared" si="5"/>
        <v>175340.37</v>
      </c>
      <c r="O35" s="53">
        <v>0</v>
      </c>
      <c r="P35" s="54"/>
    </row>
    <row r="36" spans="1:17" s="55" customFormat="1" ht="10.5" customHeight="1" x14ac:dyDescent="0.15">
      <c r="A36" s="49" t="s">
        <v>116</v>
      </c>
      <c r="B36" s="50" t="s">
        <v>14</v>
      </c>
      <c r="C36" s="51"/>
      <c r="D36" s="56">
        <v>62573.05904</v>
      </c>
      <c r="E36" s="56"/>
      <c r="F36" s="53">
        <v>60619.70481352249</v>
      </c>
      <c r="G36" s="53">
        <v>852.10268290319198</v>
      </c>
      <c r="H36" s="53"/>
      <c r="I36" s="53">
        <v>747.15174531455591</v>
      </c>
      <c r="J36" s="53">
        <v>0</v>
      </c>
      <c r="K36" s="53">
        <f t="shared" si="2"/>
        <v>0</v>
      </c>
      <c r="L36" s="53"/>
      <c r="M36" s="53">
        <v>0</v>
      </c>
      <c r="N36" s="53"/>
      <c r="O36" s="53"/>
      <c r="P36" s="54"/>
      <c r="Q36" s="58"/>
    </row>
    <row r="37" spans="1:17" s="55" customFormat="1" ht="12.75" customHeight="1" x14ac:dyDescent="0.15">
      <c r="A37" s="49" t="s">
        <v>117</v>
      </c>
      <c r="B37" s="50" t="s">
        <v>14</v>
      </c>
      <c r="C37" s="51"/>
      <c r="D37" s="56">
        <v>0</v>
      </c>
      <c r="E37" s="56"/>
      <c r="F37" s="53"/>
      <c r="G37" s="53"/>
      <c r="H37" s="53"/>
      <c r="I37" s="53">
        <v>0</v>
      </c>
      <c r="J37" s="53">
        <v>0</v>
      </c>
      <c r="K37" s="53">
        <f t="shared" si="2"/>
        <v>0</v>
      </c>
      <c r="L37" s="53">
        <v>0</v>
      </c>
      <c r="M37" s="53">
        <v>0</v>
      </c>
      <c r="N37" s="53"/>
      <c r="O37" s="53">
        <v>0</v>
      </c>
      <c r="P37" s="54"/>
    </row>
    <row r="38" spans="1:17" s="55" customFormat="1" ht="12" customHeight="1" x14ac:dyDescent="0.15">
      <c r="A38" s="49" t="s">
        <v>118</v>
      </c>
      <c r="B38" s="50" t="s">
        <v>14</v>
      </c>
      <c r="C38" s="51"/>
      <c r="D38" s="56">
        <v>189528.42676999996</v>
      </c>
      <c r="E38" s="56"/>
      <c r="F38" s="53">
        <v>165606.48802000002</v>
      </c>
      <c r="G38" s="53">
        <v>11285.382719646061</v>
      </c>
      <c r="H38" s="53"/>
      <c r="I38" s="53">
        <v>6134.8527974310728</v>
      </c>
      <c r="J38" s="53">
        <v>0</v>
      </c>
      <c r="K38" s="53">
        <f t="shared" si="2"/>
        <v>0</v>
      </c>
      <c r="L38" s="53"/>
      <c r="M38" s="53"/>
      <c r="N38" s="53"/>
      <c r="O38" s="53"/>
      <c r="P38" s="54"/>
    </row>
    <row r="39" spans="1:17" s="55" customFormat="1" ht="16.5" customHeight="1" x14ac:dyDescent="0.15">
      <c r="A39" s="49" t="s">
        <v>119</v>
      </c>
      <c r="B39" s="50" t="s">
        <v>120</v>
      </c>
      <c r="C39" s="51"/>
      <c r="D39" s="59">
        <v>274</v>
      </c>
      <c r="E39" s="53">
        <f t="shared" ref="E39:E42" si="6">F39+G39+I39</f>
        <v>257</v>
      </c>
      <c r="F39" s="59">
        <v>241</v>
      </c>
      <c r="G39" s="60">
        <v>16</v>
      </c>
      <c r="H39" s="59">
        <f>F39+G39</f>
        <v>257</v>
      </c>
      <c r="I39" s="59">
        <v>0</v>
      </c>
      <c r="J39" s="54"/>
      <c r="K39" s="53">
        <f t="shared" si="2"/>
        <v>257</v>
      </c>
      <c r="L39" s="59">
        <v>241</v>
      </c>
      <c r="M39" s="60">
        <v>16</v>
      </c>
      <c r="N39" s="59">
        <f>L39+M39</f>
        <v>257</v>
      </c>
      <c r="O39" s="59">
        <v>0</v>
      </c>
      <c r="P39" s="54"/>
    </row>
    <row r="40" spans="1:17" s="55" customFormat="1" ht="8.25" customHeight="1" x14ac:dyDescent="0.15">
      <c r="A40" s="49" t="s">
        <v>116</v>
      </c>
      <c r="B40" s="50" t="s">
        <v>120</v>
      </c>
      <c r="C40" s="51"/>
      <c r="D40" s="53">
        <v>0</v>
      </c>
      <c r="E40" s="53">
        <f t="shared" si="6"/>
        <v>0</v>
      </c>
      <c r="F40" s="53"/>
      <c r="G40" s="53">
        <v>0</v>
      </c>
      <c r="H40" s="53"/>
      <c r="I40" s="53"/>
      <c r="J40" s="54"/>
      <c r="K40" s="53">
        <f t="shared" si="2"/>
        <v>0</v>
      </c>
      <c r="L40" s="53"/>
      <c r="M40" s="53">
        <v>0</v>
      </c>
      <c r="N40" s="53"/>
      <c r="O40" s="53"/>
      <c r="P40" s="54"/>
    </row>
    <row r="41" spans="1:17" s="55" customFormat="1" ht="8.25" customHeight="1" x14ac:dyDescent="0.15">
      <c r="A41" s="49" t="s">
        <v>117</v>
      </c>
      <c r="B41" s="50" t="s">
        <v>120</v>
      </c>
      <c r="C41" s="51"/>
      <c r="D41" s="53">
        <v>0</v>
      </c>
      <c r="E41" s="53">
        <f t="shared" si="6"/>
        <v>0</v>
      </c>
      <c r="F41" s="53"/>
      <c r="G41" s="53"/>
      <c r="H41" s="53"/>
      <c r="I41" s="53"/>
      <c r="J41" s="54"/>
      <c r="K41" s="53">
        <f t="shared" si="2"/>
        <v>0</v>
      </c>
      <c r="L41" s="53"/>
      <c r="M41" s="53"/>
      <c r="N41" s="53"/>
      <c r="O41" s="53"/>
      <c r="P41" s="54"/>
    </row>
    <row r="42" spans="1:17" s="55" customFormat="1" ht="8.25" customHeight="1" x14ac:dyDescent="0.15">
      <c r="A42" s="49" t="s">
        <v>118</v>
      </c>
      <c r="B42" s="50" t="s">
        <v>120</v>
      </c>
      <c r="C42" s="51"/>
      <c r="D42" s="53">
        <v>0</v>
      </c>
      <c r="E42" s="53">
        <f t="shared" si="6"/>
        <v>0</v>
      </c>
      <c r="F42" s="53"/>
      <c r="G42" s="53"/>
      <c r="H42" s="53"/>
      <c r="I42" s="53"/>
      <c r="J42" s="54"/>
      <c r="K42" s="53">
        <f t="shared" si="2"/>
        <v>0</v>
      </c>
      <c r="L42" s="53"/>
      <c r="M42" s="53"/>
      <c r="N42" s="53"/>
      <c r="O42" s="53"/>
      <c r="P42" s="54"/>
    </row>
    <row r="43" spans="1:17" s="55" customFormat="1" ht="41.25" customHeight="1" x14ac:dyDescent="0.15">
      <c r="A43" s="49" t="s">
        <v>121</v>
      </c>
      <c r="B43" s="50" t="s">
        <v>14</v>
      </c>
      <c r="C43" s="51" t="s">
        <v>122</v>
      </c>
      <c r="D43" s="56">
        <v>65136.735891182761</v>
      </c>
      <c r="E43" s="56">
        <f>F43+G43+I43</f>
        <v>63306.405282954569</v>
      </c>
      <c r="F43" s="53">
        <v>58536.07585385046</v>
      </c>
      <c r="G43" s="53">
        <v>3083.3330575001655</v>
      </c>
      <c r="H43" s="53">
        <f t="shared" ref="H43:H68" si="7">F43+G43</f>
        <v>61619.408911350627</v>
      </c>
      <c r="I43" s="53">
        <v>1686.9963716039406</v>
      </c>
      <c r="J43" s="53">
        <v>56772.87</v>
      </c>
      <c r="K43" s="53">
        <f>L43+M43+O43</f>
        <v>44213.38</v>
      </c>
      <c r="L43" s="53">
        <v>43082.79</v>
      </c>
      <c r="M43" s="53">
        <v>1130.5899999999999</v>
      </c>
      <c r="N43" s="53">
        <f t="shared" ref="N43:N68" si="8">L43+M43</f>
        <v>44213.38</v>
      </c>
      <c r="O43" s="53"/>
      <c r="P43" s="54"/>
    </row>
    <row r="44" spans="1:17" s="55" customFormat="1" ht="8.25" customHeight="1" x14ac:dyDescent="0.15">
      <c r="A44" s="49" t="s">
        <v>123</v>
      </c>
      <c r="B44" s="50" t="s">
        <v>14</v>
      </c>
      <c r="C44" s="51" t="s">
        <v>124</v>
      </c>
      <c r="D44" s="56">
        <v>153079.71255</v>
      </c>
      <c r="E44" s="56">
        <f>F44+G44+I44</f>
        <v>152786.0194014794</v>
      </c>
      <c r="F44" s="53">
        <v>152059.40528431686</v>
      </c>
      <c r="G44" s="53">
        <v>706.74064496671656</v>
      </c>
      <c r="H44" s="53">
        <f t="shared" si="7"/>
        <v>152766.14592928358</v>
      </c>
      <c r="I44" s="53">
        <v>19.873472195819772</v>
      </c>
      <c r="J44" s="53">
        <v>80044.41</v>
      </c>
      <c r="K44" s="53">
        <f>L44+M44+O44</f>
        <v>72736.3</v>
      </c>
      <c r="L44" s="53">
        <v>72736.3</v>
      </c>
      <c r="M44" s="53"/>
      <c r="N44" s="53">
        <f t="shared" si="8"/>
        <v>72736.3</v>
      </c>
      <c r="O44" s="53"/>
      <c r="P44" s="54"/>
    </row>
    <row r="45" spans="1:17" s="55" customFormat="1" ht="8.25" customHeight="1" x14ac:dyDescent="0.15">
      <c r="A45" s="49" t="s">
        <v>125</v>
      </c>
      <c r="B45" s="61" t="s">
        <v>14</v>
      </c>
      <c r="C45" s="62" t="s">
        <v>126</v>
      </c>
      <c r="D45" s="63">
        <v>225493.57620700003</v>
      </c>
      <c r="E45" s="56">
        <f>F45+G45+I45</f>
        <v>225419.43075634001</v>
      </c>
      <c r="F45" s="57">
        <v>225084.56064095721</v>
      </c>
      <c r="G45" s="53">
        <v>178.42296929561257</v>
      </c>
      <c r="H45" s="53">
        <f>F45+G45</f>
        <v>225262.98361025282</v>
      </c>
      <c r="I45" s="57">
        <v>156.44714608717823</v>
      </c>
      <c r="J45" s="57">
        <v>97736.34</v>
      </c>
      <c r="K45" s="53">
        <f>L45+M45+O45</f>
        <v>97736.34</v>
      </c>
      <c r="L45" s="57">
        <v>97736.34</v>
      </c>
      <c r="M45" s="53">
        <v>0</v>
      </c>
      <c r="N45" s="53">
        <f t="shared" si="8"/>
        <v>97736.34</v>
      </c>
      <c r="O45" s="57">
        <v>0</v>
      </c>
      <c r="P45" s="54"/>
    </row>
    <row r="46" spans="1:17" s="55" customFormat="1" ht="8.25" customHeight="1" x14ac:dyDescent="0.15">
      <c r="A46" s="49" t="s">
        <v>127</v>
      </c>
      <c r="B46" s="50" t="s">
        <v>14</v>
      </c>
      <c r="C46" s="51" t="s">
        <v>128</v>
      </c>
      <c r="D46" s="56">
        <v>225493.57620700003</v>
      </c>
      <c r="E46" s="56">
        <f>E45</f>
        <v>225419.43075634001</v>
      </c>
      <c r="F46" s="53">
        <v>225084.56064095721</v>
      </c>
      <c r="G46" s="53">
        <v>178.42296929561257</v>
      </c>
      <c r="H46" s="53"/>
      <c r="I46" s="53">
        <v>156.44714608717823</v>
      </c>
      <c r="J46" s="53">
        <v>0</v>
      </c>
      <c r="K46" s="53">
        <f t="shared" si="2"/>
        <v>97736.34</v>
      </c>
      <c r="L46" s="53">
        <v>97736.34</v>
      </c>
      <c r="M46" s="53"/>
      <c r="N46" s="53">
        <f t="shared" si="8"/>
        <v>97736.34</v>
      </c>
      <c r="O46" s="53"/>
      <c r="P46" s="54"/>
    </row>
    <row r="47" spans="1:17" s="55" customFormat="1" ht="8.25" customHeight="1" x14ac:dyDescent="0.15">
      <c r="A47" s="49" t="s">
        <v>129</v>
      </c>
      <c r="B47" s="50" t="s">
        <v>14</v>
      </c>
      <c r="C47" s="51" t="s">
        <v>130</v>
      </c>
      <c r="D47" s="56">
        <v>0</v>
      </c>
      <c r="E47" s="56">
        <f t="shared" ref="E47:E67" si="9">F47+G47+I47</f>
        <v>0</v>
      </c>
      <c r="F47" s="53"/>
      <c r="G47" s="53"/>
      <c r="H47" s="53">
        <f t="shared" si="7"/>
        <v>0</v>
      </c>
      <c r="I47" s="53">
        <v>0</v>
      </c>
      <c r="J47" s="53">
        <v>0</v>
      </c>
      <c r="K47" s="53">
        <f t="shared" si="2"/>
        <v>0</v>
      </c>
      <c r="L47" s="53">
        <v>0</v>
      </c>
      <c r="M47" s="53">
        <v>0</v>
      </c>
      <c r="N47" s="53">
        <f t="shared" si="8"/>
        <v>0</v>
      </c>
      <c r="O47" s="53">
        <v>0</v>
      </c>
      <c r="P47" s="54"/>
    </row>
    <row r="48" spans="1:17" s="55" customFormat="1" ht="16.5" customHeight="1" x14ac:dyDescent="0.15">
      <c r="A48" s="49" t="s">
        <v>131</v>
      </c>
      <c r="B48" s="50" t="s">
        <v>14</v>
      </c>
      <c r="C48" s="51" t="s">
        <v>132</v>
      </c>
      <c r="D48" s="56">
        <v>43015.272000000004</v>
      </c>
      <c r="E48" s="56">
        <f t="shared" si="9"/>
        <v>43015.272000000004</v>
      </c>
      <c r="F48" s="53">
        <v>43015.272000000004</v>
      </c>
      <c r="G48" s="53"/>
      <c r="H48" s="53">
        <f t="shared" si="7"/>
        <v>43015.272000000004</v>
      </c>
      <c r="I48" s="53">
        <v>0</v>
      </c>
      <c r="J48" s="53">
        <v>12952</v>
      </c>
      <c r="K48" s="53">
        <f>L48+M48+O48</f>
        <v>12952</v>
      </c>
      <c r="L48" s="53">
        <v>12952</v>
      </c>
      <c r="M48" s="53"/>
      <c r="N48" s="53">
        <f t="shared" si="8"/>
        <v>12952</v>
      </c>
      <c r="O48" s="53"/>
      <c r="P48" s="54"/>
    </row>
    <row r="49" spans="1:16" s="55" customFormat="1" ht="16.5" customHeight="1" x14ac:dyDescent="0.15">
      <c r="A49" s="49" t="s">
        <v>133</v>
      </c>
      <c r="B49" s="50" t="s">
        <v>14</v>
      </c>
      <c r="C49" s="51" t="s">
        <v>134</v>
      </c>
      <c r="D49" s="56">
        <v>0</v>
      </c>
      <c r="E49" s="56">
        <f t="shared" si="9"/>
        <v>0</v>
      </c>
      <c r="F49" s="53"/>
      <c r="G49" s="53"/>
      <c r="H49" s="53">
        <f t="shared" si="7"/>
        <v>0</v>
      </c>
      <c r="I49" s="53">
        <v>0</v>
      </c>
      <c r="J49" s="53">
        <v>0</v>
      </c>
      <c r="K49" s="53">
        <f t="shared" si="2"/>
        <v>0</v>
      </c>
      <c r="L49" s="53"/>
      <c r="M49" s="53"/>
      <c r="N49" s="53">
        <f t="shared" si="8"/>
        <v>0</v>
      </c>
      <c r="O49" s="53"/>
      <c r="P49" s="54"/>
    </row>
    <row r="50" spans="1:16" s="55" customFormat="1" ht="14.25" customHeight="1" x14ac:dyDescent="0.15">
      <c r="A50" s="49" t="s">
        <v>135</v>
      </c>
      <c r="B50" s="50" t="s">
        <v>14</v>
      </c>
      <c r="C50" s="51" t="s">
        <v>136</v>
      </c>
      <c r="D50" s="56">
        <f>SUM(D51:D61)</f>
        <v>37045.730851817374</v>
      </c>
      <c r="E50" s="56">
        <f>F50+G50+I50</f>
        <v>36374.47409301599</v>
      </c>
      <c r="F50" s="53">
        <f>SUM(F51:F61)</f>
        <v>34500.584139744496</v>
      </c>
      <c r="G50" s="53">
        <f>SUM(G51:G61)</f>
        <v>1614.8483117245771</v>
      </c>
      <c r="H50" s="53">
        <f t="shared" si="7"/>
        <v>36115.432451469074</v>
      </c>
      <c r="I50" s="53">
        <f>SUM(I51:I61)</f>
        <v>259.04164154691603</v>
      </c>
      <c r="J50" s="56">
        <f>SUM(J51:J61)</f>
        <v>79679.76999999999</v>
      </c>
      <c r="K50" s="56">
        <f>L50+M50+O50</f>
        <v>77958</v>
      </c>
      <c r="L50" s="53">
        <f>SUM(L51:L61)</f>
        <v>31817</v>
      </c>
      <c r="M50" s="53">
        <f>SUM(M51:M61)</f>
        <v>4617</v>
      </c>
      <c r="N50" s="53">
        <f t="shared" si="8"/>
        <v>36434</v>
      </c>
      <c r="O50" s="53">
        <f>SUM(O51:O61)</f>
        <v>41524</v>
      </c>
      <c r="P50" s="91" t="s">
        <v>137</v>
      </c>
    </row>
    <row r="51" spans="1:16" s="55" customFormat="1" ht="21.75" hidden="1" customHeight="1" x14ac:dyDescent="0.15">
      <c r="A51" s="49" t="s">
        <v>138</v>
      </c>
      <c r="B51" s="50" t="s">
        <v>14</v>
      </c>
      <c r="C51" s="51"/>
      <c r="D51" s="56">
        <v>26542.864740000005</v>
      </c>
      <c r="E51" s="56"/>
      <c r="F51" s="53">
        <v>17389.88</v>
      </c>
      <c r="G51" s="53">
        <v>1477.75</v>
      </c>
      <c r="H51" s="53"/>
      <c r="I51" s="53">
        <v>198.03868000000011</v>
      </c>
      <c r="J51" s="53">
        <v>79679.76999999999</v>
      </c>
      <c r="K51" s="53">
        <f t="shared" si="2"/>
        <v>77958</v>
      </c>
      <c r="L51" s="53">
        <v>31817</v>
      </c>
      <c r="M51" s="53">
        <v>4617</v>
      </c>
      <c r="N51" s="53"/>
      <c r="O51" s="53">
        <v>41524</v>
      </c>
      <c r="P51" s="92"/>
    </row>
    <row r="52" spans="1:16" s="55" customFormat="1" ht="14.25" hidden="1" customHeight="1" x14ac:dyDescent="0.15">
      <c r="A52" s="49" t="s">
        <v>139</v>
      </c>
      <c r="B52" s="50" t="s">
        <v>14</v>
      </c>
      <c r="C52" s="51"/>
      <c r="D52" s="56">
        <v>15</v>
      </c>
      <c r="E52" s="56"/>
      <c r="F52" s="53">
        <v>15</v>
      </c>
      <c r="G52" s="53"/>
      <c r="H52" s="53"/>
      <c r="I52" s="53">
        <v>0</v>
      </c>
      <c r="J52" s="53">
        <v>0</v>
      </c>
      <c r="K52" s="53">
        <f t="shared" si="2"/>
        <v>0</v>
      </c>
      <c r="L52" s="53"/>
      <c r="M52" s="53"/>
      <c r="N52" s="53"/>
      <c r="O52" s="53"/>
      <c r="P52" s="92"/>
    </row>
    <row r="53" spans="1:16" s="55" customFormat="1" ht="14.25" hidden="1" customHeight="1" x14ac:dyDescent="0.15">
      <c r="A53" s="49" t="s">
        <v>140</v>
      </c>
      <c r="B53" s="50" t="s">
        <v>14</v>
      </c>
      <c r="C53" s="51"/>
      <c r="D53" s="56">
        <v>8864.7713199999944</v>
      </c>
      <c r="E53" s="56"/>
      <c r="F53" s="53">
        <v>8588.0381893149606</v>
      </c>
      <c r="G53" s="53">
        <v>120.71801412596085</v>
      </c>
      <c r="H53" s="53"/>
      <c r="I53" s="53">
        <v>105.84953756725315</v>
      </c>
      <c r="J53" s="53">
        <v>0</v>
      </c>
      <c r="K53" s="53">
        <f t="shared" si="2"/>
        <v>0</v>
      </c>
      <c r="L53" s="53"/>
      <c r="M53" s="53"/>
      <c r="N53" s="53"/>
      <c r="O53" s="53"/>
      <c r="P53" s="92"/>
    </row>
    <row r="54" spans="1:16" s="55" customFormat="1" ht="14.25" hidden="1" customHeight="1" x14ac:dyDescent="0.15">
      <c r="A54" s="49" t="s">
        <v>141</v>
      </c>
      <c r="B54" s="50" t="s">
        <v>14</v>
      </c>
      <c r="C54" s="51"/>
      <c r="D54" s="56">
        <v>1158.1999999999998</v>
      </c>
      <c r="E54" s="56"/>
      <c r="F54" s="53">
        <v>1148.5101884229277</v>
      </c>
      <c r="G54" s="53">
        <v>4.2269417035224874</v>
      </c>
      <c r="H54" s="53"/>
      <c r="I54" s="53">
        <v>3.7063219427609084</v>
      </c>
      <c r="J54" s="53">
        <v>0</v>
      </c>
      <c r="K54" s="53">
        <f t="shared" si="2"/>
        <v>0</v>
      </c>
      <c r="L54" s="53"/>
      <c r="M54" s="53"/>
      <c r="N54" s="53"/>
      <c r="O54" s="53"/>
      <c r="P54" s="92"/>
    </row>
    <row r="55" spans="1:16" s="55" customFormat="1" ht="14.25" hidden="1" customHeight="1" x14ac:dyDescent="0.15">
      <c r="A55" s="49" t="s">
        <v>142</v>
      </c>
      <c r="B55" s="50" t="s">
        <v>14</v>
      </c>
      <c r="C55" s="51"/>
      <c r="D55" s="56">
        <v>243.57049000000001</v>
      </c>
      <c r="E55" s="56"/>
      <c r="F55" s="53">
        <v>239.68967426196139</v>
      </c>
      <c r="G55" s="53">
        <v>1.6929103064931055</v>
      </c>
      <c r="H55" s="53"/>
      <c r="I55" s="53">
        <v>1.484399609971679</v>
      </c>
      <c r="J55" s="53">
        <v>0</v>
      </c>
      <c r="K55" s="53">
        <f t="shared" si="2"/>
        <v>0</v>
      </c>
      <c r="L55" s="53"/>
      <c r="M55" s="53"/>
      <c r="N55" s="53"/>
      <c r="O55" s="53"/>
      <c r="P55" s="92"/>
    </row>
    <row r="56" spans="1:16" s="55" customFormat="1" ht="14.25" hidden="1" customHeight="1" x14ac:dyDescent="0.15">
      <c r="A56" s="49" t="s">
        <v>143</v>
      </c>
      <c r="B56" s="50" t="s">
        <v>14</v>
      </c>
      <c r="C56" s="51"/>
      <c r="D56" s="56">
        <v>524.10847000000001</v>
      </c>
      <c r="E56" s="56"/>
      <c r="F56" s="53">
        <v>518.67980301142757</v>
      </c>
      <c r="G56" s="53">
        <v>2.3681223010391772</v>
      </c>
      <c r="H56" s="53"/>
      <c r="I56" s="53">
        <v>2.0764477636796861</v>
      </c>
      <c r="J56" s="53">
        <v>0</v>
      </c>
      <c r="K56" s="53">
        <f t="shared" si="2"/>
        <v>0</v>
      </c>
      <c r="L56" s="53"/>
      <c r="M56" s="53"/>
      <c r="N56" s="53"/>
      <c r="O56" s="53"/>
      <c r="P56" s="92"/>
    </row>
    <row r="57" spans="1:16" s="55" customFormat="1" ht="14.25" hidden="1" customHeight="1" x14ac:dyDescent="0.15">
      <c r="A57" s="49" t="s">
        <v>144</v>
      </c>
      <c r="B57" s="50" t="s">
        <v>14</v>
      </c>
      <c r="C57" s="51"/>
      <c r="D57" s="56">
        <v>0</v>
      </c>
      <c r="E57" s="56"/>
      <c r="F57" s="53"/>
      <c r="G57" s="53"/>
      <c r="H57" s="53"/>
      <c r="I57" s="53">
        <v>0</v>
      </c>
      <c r="J57" s="53">
        <v>0</v>
      </c>
      <c r="K57" s="53">
        <f t="shared" si="2"/>
        <v>0</v>
      </c>
      <c r="L57" s="53"/>
      <c r="M57" s="53"/>
      <c r="N57" s="53"/>
      <c r="O57" s="53"/>
      <c r="P57" s="92"/>
    </row>
    <row r="58" spans="1:16" s="55" customFormat="1" ht="14.25" hidden="1" customHeight="1" x14ac:dyDescent="0.15">
      <c r="A58" s="49" t="s">
        <v>145</v>
      </c>
      <c r="B58" s="50" t="s">
        <v>14</v>
      </c>
      <c r="C58" s="51"/>
      <c r="D58" s="56">
        <v>0</v>
      </c>
      <c r="E58" s="56"/>
      <c r="F58" s="53"/>
      <c r="G58" s="53"/>
      <c r="H58" s="53"/>
      <c r="I58" s="53">
        <v>0</v>
      </c>
      <c r="J58" s="53">
        <v>0</v>
      </c>
      <c r="K58" s="53">
        <f t="shared" si="2"/>
        <v>0</v>
      </c>
      <c r="L58" s="53"/>
      <c r="M58" s="53"/>
      <c r="N58" s="53"/>
      <c r="O58" s="53"/>
      <c r="P58" s="92"/>
    </row>
    <row r="59" spans="1:16" s="55" customFormat="1" ht="18.75" hidden="1" customHeight="1" x14ac:dyDescent="0.15">
      <c r="A59" s="49" t="s">
        <v>146</v>
      </c>
      <c r="B59" s="50" t="s">
        <v>14</v>
      </c>
      <c r="C59" s="51"/>
      <c r="D59" s="56">
        <v>0</v>
      </c>
      <c r="E59" s="56"/>
      <c r="F59" s="53"/>
      <c r="G59" s="53"/>
      <c r="H59" s="53"/>
      <c r="I59" s="53">
        <v>0</v>
      </c>
      <c r="J59" s="53">
        <v>0</v>
      </c>
      <c r="K59" s="53">
        <f t="shared" si="2"/>
        <v>0</v>
      </c>
      <c r="L59" s="53"/>
      <c r="M59" s="53"/>
      <c r="N59" s="53"/>
      <c r="O59" s="53"/>
      <c r="P59" s="92"/>
    </row>
    <row r="60" spans="1:16" s="55" customFormat="1" ht="14.25" hidden="1" customHeight="1" x14ac:dyDescent="0.15">
      <c r="A60" s="49" t="s">
        <v>147</v>
      </c>
      <c r="B60" s="50" t="s">
        <v>14</v>
      </c>
      <c r="C60" s="51"/>
      <c r="D60" s="56">
        <v>6619.3370700000005</v>
      </c>
      <c r="E60" s="56"/>
      <c r="F60" s="53">
        <v>6600.7862847332244</v>
      </c>
      <c r="G60" s="53">
        <v>8.09232328756136</v>
      </c>
      <c r="H60" s="53"/>
      <c r="I60" s="53">
        <v>7.095616044009744</v>
      </c>
      <c r="J60" s="53">
        <v>0</v>
      </c>
      <c r="K60" s="53">
        <f t="shared" si="2"/>
        <v>0</v>
      </c>
      <c r="L60" s="53"/>
      <c r="M60" s="53"/>
      <c r="N60" s="53"/>
      <c r="O60" s="53"/>
      <c r="P60" s="92"/>
    </row>
    <row r="61" spans="1:16" s="55" customFormat="1" ht="14.25" hidden="1" customHeight="1" x14ac:dyDescent="0.15">
      <c r="A61" s="49" t="s">
        <v>148</v>
      </c>
      <c r="B61" s="50" t="s">
        <v>14</v>
      </c>
      <c r="C61" s="51"/>
      <c r="D61" s="56">
        <v>-6922.121238182619</v>
      </c>
      <c r="E61" s="56"/>
      <c r="F61" s="53"/>
      <c r="G61" s="53"/>
      <c r="H61" s="53"/>
      <c r="I61" s="53">
        <v>-59.209361380759219</v>
      </c>
      <c r="J61" s="53">
        <v>0</v>
      </c>
      <c r="K61" s="53">
        <f t="shared" si="2"/>
        <v>0</v>
      </c>
      <c r="L61" s="53"/>
      <c r="M61" s="53"/>
      <c r="N61" s="53"/>
      <c r="O61" s="53"/>
      <c r="P61" s="93"/>
    </row>
    <row r="62" spans="1:16" s="55" customFormat="1" ht="16.5" customHeight="1" x14ac:dyDescent="0.15">
      <c r="A62" s="49" t="s">
        <v>149</v>
      </c>
      <c r="B62" s="61" t="s">
        <v>14</v>
      </c>
      <c r="C62" s="62" t="s">
        <v>150</v>
      </c>
      <c r="D62" s="63">
        <v>876810.67243847449</v>
      </c>
      <c r="E62" s="56">
        <f>F62+G62+I62</f>
        <v>459009.18900084728</v>
      </c>
      <c r="F62" s="57">
        <v>134511.27270805603</v>
      </c>
      <c r="G62" s="57">
        <v>470392.09203</v>
      </c>
      <c r="H62" s="53">
        <f t="shared" si="7"/>
        <v>604903.36473805597</v>
      </c>
      <c r="I62" s="57">
        <v>-145894.17573720869</v>
      </c>
      <c r="J62" s="57">
        <v>10389.34</v>
      </c>
      <c r="K62" s="53">
        <f t="shared" si="2"/>
        <v>9975.2000000000007</v>
      </c>
      <c r="L62" s="57">
        <v>9975.2000000000007</v>
      </c>
      <c r="M62" s="53">
        <v>0</v>
      </c>
      <c r="N62" s="53">
        <f t="shared" si="8"/>
        <v>9975.2000000000007</v>
      </c>
      <c r="O62" s="53">
        <v>0</v>
      </c>
      <c r="P62" s="54"/>
    </row>
    <row r="63" spans="1:16" s="55" customFormat="1" ht="8.25" customHeight="1" x14ac:dyDescent="0.15">
      <c r="A63" s="49" t="s">
        <v>151</v>
      </c>
      <c r="B63" s="61" t="s">
        <v>14</v>
      </c>
      <c r="C63" s="62" t="s">
        <v>152</v>
      </c>
      <c r="D63" s="63">
        <v>0</v>
      </c>
      <c r="E63" s="53">
        <f t="shared" si="9"/>
        <v>0</v>
      </c>
      <c r="F63" s="57"/>
      <c r="G63" s="53"/>
      <c r="H63" s="53">
        <f t="shared" si="7"/>
        <v>0</v>
      </c>
      <c r="I63" s="57">
        <v>0</v>
      </c>
      <c r="J63" s="57">
        <v>0</v>
      </c>
      <c r="K63" s="53">
        <f t="shared" si="2"/>
        <v>0</v>
      </c>
      <c r="L63" s="57"/>
      <c r="M63" s="53"/>
      <c r="N63" s="53">
        <f t="shared" si="8"/>
        <v>0</v>
      </c>
      <c r="O63" s="53"/>
      <c r="P63" s="54"/>
    </row>
    <row r="64" spans="1:16" s="55" customFormat="1" ht="8.25" customHeight="1" x14ac:dyDescent="0.15">
      <c r="A64" s="49" t="s">
        <v>153</v>
      </c>
      <c r="B64" s="61" t="s">
        <v>14</v>
      </c>
      <c r="C64" s="62" t="s">
        <v>154</v>
      </c>
      <c r="D64" s="63">
        <v>863599.66220847447</v>
      </c>
      <c r="E64" s="56">
        <f t="shared" si="9"/>
        <v>445798.17877084739</v>
      </c>
      <c r="F64" s="57">
        <v>121300.26247805601</v>
      </c>
      <c r="G64" s="53">
        <v>470392.09203</v>
      </c>
      <c r="H64" s="53">
        <f t="shared" si="7"/>
        <v>591692.35450805607</v>
      </c>
      <c r="I64" s="57">
        <v>-145894.17573720869</v>
      </c>
      <c r="J64" s="57">
        <v>0</v>
      </c>
      <c r="K64" s="53">
        <f t="shared" si="2"/>
        <v>0</v>
      </c>
      <c r="L64" s="57"/>
      <c r="M64" s="53"/>
      <c r="N64" s="53">
        <f t="shared" si="8"/>
        <v>0</v>
      </c>
      <c r="O64" s="53"/>
      <c r="P64" s="54"/>
    </row>
    <row r="65" spans="1:16" s="55" customFormat="1" ht="8.25" customHeight="1" x14ac:dyDescent="0.15">
      <c r="A65" s="49" t="s">
        <v>155</v>
      </c>
      <c r="B65" s="61" t="s">
        <v>14</v>
      </c>
      <c r="C65" s="62" t="s">
        <v>156</v>
      </c>
      <c r="D65" s="63">
        <v>0</v>
      </c>
      <c r="E65" s="56">
        <f t="shared" si="9"/>
        <v>0</v>
      </c>
      <c r="F65" s="57"/>
      <c r="G65" s="53"/>
      <c r="H65" s="53">
        <f t="shared" si="7"/>
        <v>0</v>
      </c>
      <c r="I65" s="57">
        <v>0</v>
      </c>
      <c r="J65" s="57">
        <v>0</v>
      </c>
      <c r="K65" s="53">
        <f t="shared" si="2"/>
        <v>0</v>
      </c>
      <c r="L65" s="57"/>
      <c r="M65" s="53"/>
      <c r="N65" s="53">
        <f t="shared" si="8"/>
        <v>0</v>
      </c>
      <c r="O65" s="53"/>
      <c r="P65" s="54"/>
    </row>
    <row r="66" spans="1:16" s="55" customFormat="1" ht="8.25" customHeight="1" x14ac:dyDescent="0.15">
      <c r="A66" s="49" t="s">
        <v>157</v>
      </c>
      <c r="B66" s="61" t="s">
        <v>14</v>
      </c>
      <c r="C66" s="62" t="s">
        <v>158</v>
      </c>
      <c r="D66" s="63">
        <v>13211.010230000002</v>
      </c>
      <c r="E66" s="56">
        <f t="shared" si="9"/>
        <v>13211.010230000002</v>
      </c>
      <c r="F66" s="57">
        <v>13211.010230000002</v>
      </c>
      <c r="G66" s="53"/>
      <c r="H66" s="53">
        <f t="shared" si="7"/>
        <v>13211.010230000002</v>
      </c>
      <c r="I66" s="57">
        <v>0</v>
      </c>
      <c r="J66" s="57">
        <v>10389.34</v>
      </c>
      <c r="K66" s="53">
        <f t="shared" si="2"/>
        <v>9975.2000000000007</v>
      </c>
      <c r="L66" s="57">
        <v>9975.2000000000007</v>
      </c>
      <c r="M66" s="53"/>
      <c r="N66" s="53">
        <f t="shared" si="8"/>
        <v>9975.2000000000007</v>
      </c>
      <c r="O66" s="53"/>
      <c r="P66" s="54"/>
    </row>
    <row r="67" spans="1:16" s="55" customFormat="1" ht="8.25" customHeight="1" x14ac:dyDescent="0.15">
      <c r="A67" s="49" t="s">
        <v>159</v>
      </c>
      <c r="B67" s="61" t="s">
        <v>14</v>
      </c>
      <c r="C67" s="62" t="s">
        <v>160</v>
      </c>
      <c r="D67" s="63">
        <v>0</v>
      </c>
      <c r="E67" s="56">
        <f t="shared" si="9"/>
        <v>0</v>
      </c>
      <c r="F67" s="57"/>
      <c r="G67" s="53"/>
      <c r="H67" s="53">
        <f t="shared" si="7"/>
        <v>0</v>
      </c>
      <c r="I67" s="57">
        <v>0</v>
      </c>
      <c r="J67" s="57">
        <v>0</v>
      </c>
      <c r="K67" s="53">
        <f t="shared" si="2"/>
        <v>0</v>
      </c>
      <c r="L67" s="57"/>
      <c r="M67" s="53"/>
      <c r="N67" s="53">
        <f t="shared" si="8"/>
        <v>0</v>
      </c>
      <c r="O67" s="53"/>
      <c r="P67" s="54"/>
    </row>
    <row r="68" spans="1:16" s="55" customFormat="1" ht="11.25" customHeight="1" x14ac:dyDescent="0.15">
      <c r="A68" s="49" t="s">
        <v>161</v>
      </c>
      <c r="B68" s="61" t="s">
        <v>14</v>
      </c>
      <c r="C68" s="62" t="s">
        <v>162</v>
      </c>
      <c r="D68" s="63">
        <v>223419.26199999999</v>
      </c>
      <c r="E68" s="56"/>
      <c r="F68" s="57">
        <v>0</v>
      </c>
      <c r="G68" s="53">
        <v>141013.12233513905</v>
      </c>
      <c r="H68" s="53">
        <f t="shared" si="7"/>
        <v>141013.12233513905</v>
      </c>
      <c r="I68" s="57">
        <v>25735.7023720412</v>
      </c>
      <c r="J68" s="57">
        <v>55743</v>
      </c>
      <c r="K68" s="53">
        <f t="shared" si="2"/>
        <v>53066</v>
      </c>
      <c r="L68" s="57"/>
      <c r="M68" s="53">
        <v>44823.199999999997</v>
      </c>
      <c r="N68" s="53">
        <f t="shared" si="8"/>
        <v>44823.199999999997</v>
      </c>
      <c r="O68" s="57">
        <v>8242.7999999999993</v>
      </c>
      <c r="P68" s="54"/>
    </row>
    <row r="69" spans="1:16" s="67" customFormat="1" ht="12.75" customHeight="1" x14ac:dyDescent="0.25">
      <c r="A69" s="64" t="s">
        <v>163</v>
      </c>
      <c r="B69" s="65"/>
      <c r="C69" s="65"/>
      <c r="D69" s="65">
        <v>0</v>
      </c>
      <c r="E69" s="65"/>
      <c r="F69" s="65"/>
      <c r="G69" s="65"/>
      <c r="H69" s="65"/>
      <c r="I69" s="65"/>
      <c r="J69" s="65">
        <v>0</v>
      </c>
      <c r="K69" s="53">
        <f t="shared" si="2"/>
        <v>0</v>
      </c>
      <c r="L69" s="65"/>
      <c r="M69" s="65"/>
      <c r="N69" s="65"/>
      <c r="O69" s="65"/>
      <c r="P69" s="66"/>
    </row>
    <row r="70" spans="1:16" s="55" customFormat="1" ht="12.75" customHeight="1" x14ac:dyDescent="0.15">
      <c r="A70" s="49" t="s">
        <v>164</v>
      </c>
      <c r="B70" s="50" t="s">
        <v>14</v>
      </c>
      <c r="C70" s="51" t="s">
        <v>165</v>
      </c>
      <c r="D70" s="56">
        <v>1210426.8988011829</v>
      </c>
      <c r="E70" s="56">
        <f t="shared" ref="E70:E78" si="10">F70+G70+I70</f>
        <v>1203563.754401183</v>
      </c>
      <c r="F70" s="53">
        <v>1174928.0560600001</v>
      </c>
      <c r="G70" s="53">
        <v>16515.41115</v>
      </c>
      <c r="H70" s="53">
        <f>F70+G70</f>
        <v>1191443.4672100001</v>
      </c>
      <c r="I70" s="53">
        <v>12120.287191182771</v>
      </c>
      <c r="J70" s="53">
        <v>750842.47</v>
      </c>
      <c r="K70" s="53">
        <f t="shared" si="2"/>
        <v>765530.6</v>
      </c>
      <c r="L70" s="53">
        <v>691180.37</v>
      </c>
      <c r="M70" s="53">
        <v>9700.48</v>
      </c>
      <c r="N70" s="53">
        <f t="shared" ref="N70:N78" si="11">L70+M70</f>
        <v>700880.85</v>
      </c>
      <c r="O70" s="53">
        <v>64649.75</v>
      </c>
      <c r="P70" s="54"/>
    </row>
    <row r="71" spans="1:16" s="55" customFormat="1" ht="12" customHeight="1" x14ac:dyDescent="0.15">
      <c r="A71" s="49" t="s">
        <v>166</v>
      </c>
      <c r="B71" s="50" t="s">
        <v>14</v>
      </c>
      <c r="C71" s="51" t="s">
        <v>167</v>
      </c>
      <c r="D71" s="56">
        <v>102583.34636</v>
      </c>
      <c r="E71" s="56">
        <f>F71+G71+I71</f>
        <v>102002.82907847676</v>
      </c>
      <c r="F71" s="53">
        <v>99380.983604151392</v>
      </c>
      <c r="G71" s="53">
        <v>1396.9517505760812</v>
      </c>
      <c r="H71" s="53">
        <f t="shared" ref="H71:H78" si="12">F71+G71</f>
        <v>100777.93535472747</v>
      </c>
      <c r="I71" s="53">
        <v>1224.8937237492937</v>
      </c>
      <c r="J71" s="53">
        <v>117241</v>
      </c>
      <c r="K71" s="53">
        <f t="shared" si="2"/>
        <v>45219.1</v>
      </c>
      <c r="L71" s="53">
        <v>41299.839999999997</v>
      </c>
      <c r="M71" s="53">
        <v>574.01</v>
      </c>
      <c r="N71" s="53">
        <f t="shared" si="11"/>
        <v>41873.85</v>
      </c>
      <c r="O71" s="53">
        <v>3345.25</v>
      </c>
      <c r="P71" s="54"/>
    </row>
    <row r="72" spans="1:16" s="55" customFormat="1" ht="24.75" customHeight="1" x14ac:dyDescent="0.15">
      <c r="A72" s="49" t="s">
        <v>168</v>
      </c>
      <c r="B72" s="61" t="s">
        <v>14</v>
      </c>
      <c r="C72" s="62" t="s">
        <v>169</v>
      </c>
      <c r="D72" s="63">
        <v>1163610.75878</v>
      </c>
      <c r="E72" s="56">
        <f t="shared" si="10"/>
        <v>745809.27534237283</v>
      </c>
      <c r="F72" s="57">
        <v>273359.66776237288</v>
      </c>
      <c r="G72" s="53">
        <v>470392.09203</v>
      </c>
      <c r="H72" s="53">
        <f t="shared" si="12"/>
        <v>743751.75979237282</v>
      </c>
      <c r="I72" s="57">
        <v>2057.515550000011</v>
      </c>
      <c r="J72" s="57">
        <v>1887671</v>
      </c>
      <c r="K72" s="53">
        <f t="shared" si="2"/>
        <v>2164490.27</v>
      </c>
      <c r="L72" s="57">
        <v>1887671</v>
      </c>
      <c r="M72" s="53">
        <v>276819.27</v>
      </c>
      <c r="N72" s="53">
        <f>L72+M72</f>
        <v>2164490.27</v>
      </c>
      <c r="O72" s="57"/>
      <c r="P72" s="54"/>
    </row>
    <row r="73" spans="1:16" s="55" customFormat="1" ht="16.5" customHeight="1" x14ac:dyDescent="0.15">
      <c r="A73" s="49" t="s">
        <v>170</v>
      </c>
      <c r="B73" s="50" t="s">
        <v>14</v>
      </c>
      <c r="C73" s="51" t="s">
        <v>171</v>
      </c>
      <c r="D73" s="56">
        <v>155397.38813000001</v>
      </c>
      <c r="E73" s="56">
        <f t="shared" si="10"/>
        <v>155397.38813000001</v>
      </c>
      <c r="F73" s="53">
        <v>152036.55253000002</v>
      </c>
      <c r="G73" s="53">
        <v>0</v>
      </c>
      <c r="H73" s="53">
        <f t="shared" si="12"/>
        <v>152036.55253000002</v>
      </c>
      <c r="I73" s="53">
        <v>3360.8355999999912</v>
      </c>
      <c r="J73" s="53">
        <v>0</v>
      </c>
      <c r="K73" s="53">
        <f t="shared" si="2"/>
        <v>85742.329999999987</v>
      </c>
      <c r="L73" s="53">
        <v>85742.329999999987</v>
      </c>
      <c r="M73" s="53">
        <v>0</v>
      </c>
      <c r="N73" s="53">
        <f t="shared" si="11"/>
        <v>85742.329999999987</v>
      </c>
      <c r="O73" s="53">
        <v>0</v>
      </c>
      <c r="P73" s="54"/>
    </row>
    <row r="74" spans="1:16" s="55" customFormat="1" ht="11.25" customHeight="1" x14ac:dyDescent="0.15">
      <c r="A74" s="49" t="s">
        <v>172</v>
      </c>
      <c r="B74" s="50" t="s">
        <v>14</v>
      </c>
      <c r="C74" s="51"/>
      <c r="D74" s="63">
        <v>7704.1444700000002</v>
      </c>
      <c r="E74" s="56">
        <f t="shared" si="10"/>
        <v>7704.1444700000002</v>
      </c>
      <c r="F74" s="53">
        <v>7704.1444700000002</v>
      </c>
      <c r="G74" s="53"/>
      <c r="H74" s="53">
        <f t="shared" si="12"/>
        <v>7704.1444700000002</v>
      </c>
      <c r="I74" s="53">
        <v>0</v>
      </c>
      <c r="J74" s="57">
        <v>0</v>
      </c>
      <c r="K74" s="53">
        <f t="shared" si="2"/>
        <v>10004.540000000001</v>
      </c>
      <c r="L74" s="53">
        <v>10004.540000000001</v>
      </c>
      <c r="M74" s="53"/>
      <c r="N74" s="53">
        <f t="shared" si="11"/>
        <v>10004.540000000001</v>
      </c>
      <c r="O74" s="53"/>
      <c r="P74" s="54"/>
    </row>
    <row r="75" spans="1:16" s="55" customFormat="1" ht="12" customHeight="1" x14ac:dyDescent="0.15">
      <c r="A75" s="49" t="s">
        <v>173</v>
      </c>
      <c r="B75" s="50" t="s">
        <v>14</v>
      </c>
      <c r="C75" s="51"/>
      <c r="D75" s="56">
        <v>0</v>
      </c>
      <c r="E75" s="56">
        <f t="shared" si="10"/>
        <v>0</v>
      </c>
      <c r="F75" s="53"/>
      <c r="G75" s="53"/>
      <c r="H75" s="53">
        <f t="shared" si="12"/>
        <v>0</v>
      </c>
      <c r="I75" s="53">
        <v>0</v>
      </c>
      <c r="J75" s="53">
        <v>0</v>
      </c>
      <c r="K75" s="53">
        <f t="shared" si="2"/>
        <v>0</v>
      </c>
      <c r="L75" s="53"/>
      <c r="M75" s="53"/>
      <c r="N75" s="53">
        <f t="shared" si="11"/>
        <v>0</v>
      </c>
      <c r="O75" s="53"/>
      <c r="P75" s="54"/>
    </row>
    <row r="76" spans="1:16" s="55" customFormat="1" ht="16.5" customHeight="1" x14ac:dyDescent="0.15">
      <c r="A76" s="49" t="s">
        <v>174</v>
      </c>
      <c r="B76" s="61" t="s">
        <v>14</v>
      </c>
      <c r="C76" s="62"/>
      <c r="D76" s="63">
        <v>147693.24366000001</v>
      </c>
      <c r="E76" s="56">
        <f t="shared" si="10"/>
        <v>147693.24366000001</v>
      </c>
      <c r="F76" s="57">
        <v>144332.40806000002</v>
      </c>
      <c r="G76" s="53">
        <v>0</v>
      </c>
      <c r="H76" s="53">
        <f t="shared" si="12"/>
        <v>144332.40806000002</v>
      </c>
      <c r="I76" s="57">
        <v>3360.8355999999912</v>
      </c>
      <c r="J76" s="57">
        <v>0</v>
      </c>
      <c r="K76" s="53">
        <f t="shared" si="2"/>
        <v>75737.789999999994</v>
      </c>
      <c r="L76" s="57">
        <v>75737.789999999994</v>
      </c>
      <c r="M76" s="53">
        <v>0</v>
      </c>
      <c r="N76" s="53">
        <f t="shared" si="11"/>
        <v>75737.789999999994</v>
      </c>
      <c r="O76" s="57"/>
      <c r="P76" s="54"/>
    </row>
    <row r="77" spans="1:16" s="55" customFormat="1" ht="12.75" customHeight="1" x14ac:dyDescent="0.15">
      <c r="A77" s="49" t="s">
        <v>148</v>
      </c>
      <c r="B77" s="50" t="s">
        <v>14</v>
      </c>
      <c r="C77" s="51"/>
      <c r="D77" s="56">
        <v>0</v>
      </c>
      <c r="E77" s="56">
        <f t="shared" si="10"/>
        <v>0</v>
      </c>
      <c r="F77" s="53"/>
      <c r="G77" s="53"/>
      <c r="H77" s="53">
        <f t="shared" si="12"/>
        <v>0</v>
      </c>
      <c r="I77" s="53">
        <v>0</v>
      </c>
      <c r="J77" s="53">
        <v>0</v>
      </c>
      <c r="K77" s="53">
        <f t="shared" si="2"/>
        <v>0</v>
      </c>
      <c r="L77" s="53"/>
      <c r="M77" s="53"/>
      <c r="N77" s="53">
        <f t="shared" si="11"/>
        <v>0</v>
      </c>
      <c r="O77" s="53"/>
      <c r="P77" s="54"/>
    </row>
    <row r="78" spans="1:16" s="55" customFormat="1" ht="24.75" customHeight="1" x14ac:dyDescent="0.15">
      <c r="A78" s="49" t="s">
        <v>175</v>
      </c>
      <c r="B78" s="61" t="s">
        <v>14</v>
      </c>
      <c r="C78" s="62" t="s">
        <v>176</v>
      </c>
      <c r="D78" s="63">
        <v>353861.33499</v>
      </c>
      <c r="E78" s="63">
        <f t="shared" si="10"/>
        <v>353861.33499</v>
      </c>
      <c r="F78" s="57">
        <v>353861.33499</v>
      </c>
      <c r="G78" s="57"/>
      <c r="H78" s="57">
        <f t="shared" si="12"/>
        <v>353861.33499</v>
      </c>
      <c r="I78" s="57">
        <v>0</v>
      </c>
      <c r="J78" s="57">
        <v>0</v>
      </c>
      <c r="K78" s="57">
        <f t="shared" si="2"/>
        <v>210583</v>
      </c>
      <c r="L78" s="54">
        <v>210583</v>
      </c>
      <c r="M78" s="54">
        <v>0</v>
      </c>
      <c r="N78" s="54">
        <f t="shared" si="11"/>
        <v>210583</v>
      </c>
      <c r="O78" s="57">
        <v>0</v>
      </c>
      <c r="P78" s="54"/>
    </row>
    <row r="79" spans="1:16" ht="3" customHeight="1" x14ac:dyDescent="0.2">
      <c r="A79" s="68"/>
    </row>
    <row r="80" spans="1:16" s="32" customFormat="1" ht="8.1" customHeight="1" x14ac:dyDescent="0.2">
      <c r="A80" s="67" t="s">
        <v>45</v>
      </c>
    </row>
    <row r="81" spans="1:16" s="36" customFormat="1" ht="8.1" customHeight="1" x14ac:dyDescent="0.15">
      <c r="A81" s="36" t="s">
        <v>177</v>
      </c>
    </row>
    <row r="82" spans="1:16" s="36" customFormat="1" ht="8.1" customHeight="1" x14ac:dyDescent="0.15">
      <c r="A82" s="36" t="s">
        <v>178</v>
      </c>
    </row>
    <row r="83" spans="1:16" s="32" customFormat="1" ht="8.25" customHeight="1" x14ac:dyDescent="0.2">
      <c r="A83" s="67" t="s">
        <v>179</v>
      </c>
    </row>
    <row r="84" spans="1:16" s="32" customFormat="1" ht="9" customHeight="1" x14ac:dyDescent="0.2"/>
    <row r="85" spans="1:16" s="70" customFormat="1" ht="8.1" customHeight="1" x14ac:dyDescent="0.25">
      <c r="A85" s="94" t="s">
        <v>180</v>
      </c>
      <c r="B85" s="94"/>
      <c r="C85" s="94"/>
      <c r="D85" s="94"/>
      <c r="E85" s="94"/>
      <c r="F85" s="94"/>
      <c r="G85" s="94"/>
      <c r="H85" s="94"/>
      <c r="I85" s="94"/>
      <c r="J85" s="94"/>
      <c r="K85" s="94"/>
      <c r="L85" s="94"/>
      <c r="M85" s="94"/>
      <c r="N85" s="94"/>
      <c r="O85" s="94"/>
      <c r="P85" s="94"/>
    </row>
    <row r="86" spans="1:16" s="42" customFormat="1" ht="9" customHeight="1" x14ac:dyDescent="0.25">
      <c r="A86" s="88" t="s">
        <v>0</v>
      </c>
      <c r="B86" s="88" t="s">
        <v>1</v>
      </c>
      <c r="C86" s="88" t="s">
        <v>2</v>
      </c>
      <c r="D86" s="88" t="s">
        <v>181</v>
      </c>
      <c r="E86" s="87" t="s">
        <v>83</v>
      </c>
      <c r="F86" s="87" t="s">
        <v>5</v>
      </c>
      <c r="G86" s="87"/>
      <c r="H86" s="87"/>
      <c r="I86" s="87"/>
      <c r="J86" s="87" t="s">
        <v>182</v>
      </c>
      <c r="K86" s="87" t="s">
        <v>85</v>
      </c>
      <c r="L86" s="87" t="s">
        <v>8</v>
      </c>
      <c r="M86" s="87"/>
      <c r="N86" s="87"/>
      <c r="O86" s="87"/>
      <c r="P86" s="87" t="s">
        <v>86</v>
      </c>
    </row>
    <row r="87" spans="1:16" s="42" customFormat="1" ht="66.75" customHeight="1" x14ac:dyDescent="0.25">
      <c r="A87" s="89"/>
      <c r="B87" s="89"/>
      <c r="C87" s="89"/>
      <c r="D87" s="89"/>
      <c r="E87" s="87"/>
      <c r="F87" s="43" t="s">
        <v>183</v>
      </c>
      <c r="G87" s="43" t="s">
        <v>184</v>
      </c>
      <c r="H87" s="43" t="s">
        <v>185</v>
      </c>
      <c r="I87" s="43" t="s">
        <v>186</v>
      </c>
      <c r="J87" s="87"/>
      <c r="K87" s="87"/>
      <c r="L87" s="43" t="s">
        <v>183</v>
      </c>
      <c r="M87" s="43" t="s">
        <v>184</v>
      </c>
      <c r="N87" s="43" t="s">
        <v>185</v>
      </c>
      <c r="O87" s="43" t="s">
        <v>186</v>
      </c>
      <c r="P87" s="87"/>
    </row>
    <row r="88" spans="1:16" s="48" customFormat="1" ht="18.75" customHeight="1" x14ac:dyDescent="0.25">
      <c r="A88" s="45">
        <v>1</v>
      </c>
      <c r="B88" s="46">
        <v>2</v>
      </c>
      <c r="C88" s="46">
        <v>3</v>
      </c>
      <c r="D88" s="46">
        <v>4</v>
      </c>
      <c r="E88" s="46">
        <v>5</v>
      </c>
      <c r="F88" s="46">
        <v>6</v>
      </c>
      <c r="G88" s="46">
        <v>7</v>
      </c>
      <c r="H88" s="47" t="s">
        <v>92</v>
      </c>
      <c r="I88" s="46">
        <v>9</v>
      </c>
      <c r="J88" s="46">
        <v>10</v>
      </c>
      <c r="K88" s="46">
        <v>11</v>
      </c>
      <c r="L88" s="46">
        <v>12</v>
      </c>
      <c r="M88" s="46">
        <v>13</v>
      </c>
      <c r="N88" s="47" t="s">
        <v>93</v>
      </c>
      <c r="O88" s="45">
        <v>15</v>
      </c>
      <c r="P88" s="46">
        <v>16</v>
      </c>
    </row>
    <row r="89" spans="1:16" s="55" customFormat="1" ht="10.5" customHeight="1" x14ac:dyDescent="0.15">
      <c r="A89" s="71" t="s">
        <v>187</v>
      </c>
      <c r="B89" s="72" t="s">
        <v>14</v>
      </c>
      <c r="C89" s="73" t="s">
        <v>188</v>
      </c>
      <c r="D89" s="54">
        <v>519592</v>
      </c>
      <c r="E89" s="54">
        <f>D89</f>
        <v>519592</v>
      </c>
      <c r="F89" s="74" t="s">
        <v>189</v>
      </c>
      <c r="G89" s="74" t="s">
        <v>189</v>
      </c>
      <c r="H89" s="74" t="s">
        <v>189</v>
      </c>
      <c r="I89" s="74" t="s">
        <v>189</v>
      </c>
      <c r="J89" s="54">
        <v>611634</v>
      </c>
      <c r="K89" s="54">
        <f>J89</f>
        <v>611634</v>
      </c>
      <c r="L89" s="74" t="s">
        <v>189</v>
      </c>
      <c r="M89" s="74" t="s">
        <v>189</v>
      </c>
      <c r="N89" s="74" t="s">
        <v>189</v>
      </c>
      <c r="O89" s="74" t="s">
        <v>189</v>
      </c>
      <c r="P89" s="74"/>
    </row>
    <row r="90" spans="1:16" s="55" customFormat="1" ht="11.25" customHeight="1" x14ac:dyDescent="0.15">
      <c r="A90" s="75" t="s">
        <v>190</v>
      </c>
      <c r="B90" s="72" t="s">
        <v>14</v>
      </c>
      <c r="C90" s="73"/>
      <c r="D90" s="54" t="s">
        <v>189</v>
      </c>
      <c r="E90" s="54" t="s">
        <v>189</v>
      </c>
      <c r="F90" s="74">
        <v>159439</v>
      </c>
      <c r="G90" s="74">
        <v>0</v>
      </c>
      <c r="H90" s="74" t="s">
        <v>189</v>
      </c>
      <c r="I90" s="74" t="s">
        <v>189</v>
      </c>
      <c r="J90" s="54" t="s">
        <v>189</v>
      </c>
      <c r="K90" s="54" t="s">
        <v>189</v>
      </c>
      <c r="L90" s="74">
        <v>469513</v>
      </c>
      <c r="M90" s="74">
        <v>0</v>
      </c>
      <c r="N90" s="74" t="s">
        <v>189</v>
      </c>
      <c r="O90" s="74" t="s">
        <v>189</v>
      </c>
      <c r="P90" s="74"/>
    </row>
    <row r="91" spans="1:16" s="55" customFormat="1" ht="32.25" customHeight="1" x14ac:dyDescent="0.15">
      <c r="A91" s="71" t="s">
        <v>191</v>
      </c>
      <c r="B91" s="72" t="s">
        <v>14</v>
      </c>
      <c r="C91" s="73" t="s">
        <v>192</v>
      </c>
      <c r="D91" s="54" t="s">
        <v>189</v>
      </c>
      <c r="E91" s="54" t="s">
        <v>189</v>
      </c>
      <c r="F91" s="74">
        <v>0</v>
      </c>
      <c r="G91" s="74">
        <v>0</v>
      </c>
      <c r="H91" s="74" t="s">
        <v>189</v>
      </c>
      <c r="I91" s="74" t="s">
        <v>189</v>
      </c>
      <c r="J91" s="54" t="s">
        <v>189</v>
      </c>
      <c r="K91" s="54" t="s">
        <v>189</v>
      </c>
      <c r="L91" s="74">
        <v>0</v>
      </c>
      <c r="M91" s="74">
        <v>0</v>
      </c>
      <c r="N91" s="74" t="s">
        <v>189</v>
      </c>
      <c r="O91" s="74" t="s">
        <v>189</v>
      </c>
      <c r="P91" s="74"/>
    </row>
    <row r="92" spans="1:16" s="55" customFormat="1" ht="32.25" customHeight="1" x14ac:dyDescent="0.15">
      <c r="A92" s="71" t="s">
        <v>193</v>
      </c>
      <c r="B92" s="72" t="s">
        <v>14</v>
      </c>
      <c r="C92" s="73" t="s">
        <v>194</v>
      </c>
      <c r="D92" s="54" t="s">
        <v>189</v>
      </c>
      <c r="E92" s="54" t="s">
        <v>189</v>
      </c>
      <c r="F92" s="74">
        <v>0</v>
      </c>
      <c r="G92" s="74">
        <v>0</v>
      </c>
      <c r="H92" s="74" t="s">
        <v>189</v>
      </c>
      <c r="I92" s="74" t="s">
        <v>189</v>
      </c>
      <c r="J92" s="54" t="s">
        <v>189</v>
      </c>
      <c r="K92" s="54" t="s">
        <v>189</v>
      </c>
      <c r="L92" s="74">
        <v>0</v>
      </c>
      <c r="M92" s="74">
        <v>0</v>
      </c>
      <c r="N92" s="74" t="s">
        <v>189</v>
      </c>
      <c r="O92" s="74" t="s">
        <v>189</v>
      </c>
      <c r="P92" s="74"/>
    </row>
    <row r="93" spans="1:16" s="55" customFormat="1" ht="12" customHeight="1" x14ac:dyDescent="0.15">
      <c r="A93" s="71" t="s">
        <v>195</v>
      </c>
      <c r="B93" s="72" t="s">
        <v>14</v>
      </c>
      <c r="C93" s="73" t="s">
        <v>196</v>
      </c>
      <c r="D93" s="54">
        <v>3029239.78</v>
      </c>
      <c r="E93" s="57">
        <v>3029239.78</v>
      </c>
      <c r="F93" s="74" t="s">
        <v>189</v>
      </c>
      <c r="G93" s="74" t="s">
        <v>189</v>
      </c>
      <c r="H93" s="57">
        <v>3029239.78</v>
      </c>
      <c r="I93" s="74">
        <v>0</v>
      </c>
      <c r="J93" s="54">
        <v>3475476.13</v>
      </c>
      <c r="K93" s="54">
        <v>3475476.13</v>
      </c>
      <c r="L93" s="74" t="s">
        <v>189</v>
      </c>
      <c r="M93" s="74" t="s">
        <v>189</v>
      </c>
      <c r="N93" s="54">
        <v>3475476.13</v>
      </c>
      <c r="O93" s="74">
        <v>0</v>
      </c>
      <c r="P93" s="74"/>
    </row>
    <row r="94" spans="1:16" s="55" customFormat="1" ht="10.5" customHeight="1" x14ac:dyDescent="0.15">
      <c r="A94" s="71" t="s">
        <v>197</v>
      </c>
      <c r="B94" s="72" t="s">
        <v>14</v>
      </c>
      <c r="C94" s="73" t="s">
        <v>198</v>
      </c>
      <c r="D94" s="54">
        <v>338860.68</v>
      </c>
      <c r="E94" s="54">
        <v>338860.68</v>
      </c>
      <c r="F94" s="74" t="s">
        <v>189</v>
      </c>
      <c r="G94" s="74" t="s">
        <v>189</v>
      </c>
      <c r="H94" s="54">
        <v>338860.68</v>
      </c>
      <c r="I94" s="74">
        <v>0</v>
      </c>
      <c r="J94" s="54">
        <v>1829686.01</v>
      </c>
      <c r="K94" s="54">
        <v>1829686.01</v>
      </c>
      <c r="L94" s="74" t="s">
        <v>189</v>
      </c>
      <c r="M94" s="74" t="s">
        <v>189</v>
      </c>
      <c r="N94" s="54">
        <v>1829686.01</v>
      </c>
      <c r="O94" s="74">
        <v>0</v>
      </c>
      <c r="P94" s="74"/>
    </row>
    <row r="95" spans="1:16" s="55" customFormat="1" ht="13.5" customHeight="1" x14ac:dyDescent="0.15">
      <c r="A95" s="71" t="s">
        <v>199</v>
      </c>
      <c r="B95" s="72" t="s">
        <v>14</v>
      </c>
      <c r="C95" s="73" t="s">
        <v>200</v>
      </c>
      <c r="D95" s="54">
        <v>496443.52</v>
      </c>
      <c r="E95" s="57">
        <f>D95</f>
        <v>496443.52</v>
      </c>
      <c r="F95" s="74" t="s">
        <v>189</v>
      </c>
      <c r="G95" s="74" t="s">
        <v>189</v>
      </c>
      <c r="H95" s="57">
        <v>496443.52</v>
      </c>
      <c r="I95" s="74">
        <v>0</v>
      </c>
      <c r="J95" s="54">
        <v>517148.44</v>
      </c>
      <c r="K95" s="54">
        <f>J95</f>
        <v>517148.44</v>
      </c>
      <c r="L95" s="74" t="s">
        <v>189</v>
      </c>
      <c r="M95" s="74" t="s">
        <v>189</v>
      </c>
      <c r="N95" s="54">
        <v>517148.44</v>
      </c>
      <c r="O95" s="74">
        <v>0</v>
      </c>
      <c r="P95" s="74"/>
    </row>
    <row r="96" spans="1:16" ht="3" customHeight="1" x14ac:dyDescent="0.2"/>
    <row r="97" spans="1:16" s="32" customFormat="1" ht="8.4499999999999993" customHeight="1" x14ac:dyDescent="0.2">
      <c r="A97" s="67" t="s">
        <v>45</v>
      </c>
    </row>
    <row r="98" spans="1:16" s="36" customFormat="1" ht="8.1" customHeight="1" x14ac:dyDescent="0.15">
      <c r="A98" s="36" t="s">
        <v>177</v>
      </c>
    </row>
    <row r="99" spans="1:16" s="36" customFormat="1" ht="8.1" customHeight="1" x14ac:dyDescent="0.15">
      <c r="A99" s="36" t="s">
        <v>178</v>
      </c>
    </row>
    <row r="100" spans="1:16" s="36" customFormat="1" ht="8.25" x14ac:dyDescent="0.15"/>
    <row r="101" spans="1:16" s="35" customFormat="1" ht="9" customHeight="1" x14ac:dyDescent="0.2">
      <c r="A101" s="35" t="s">
        <v>50</v>
      </c>
      <c r="L101" s="85"/>
      <c r="M101" s="85"/>
      <c r="N101" s="85"/>
      <c r="P101" s="76"/>
    </row>
    <row r="102" spans="1:16" s="36" customFormat="1" ht="8.1" customHeight="1" x14ac:dyDescent="0.15">
      <c r="L102" s="86" t="s">
        <v>51</v>
      </c>
      <c r="M102" s="86"/>
      <c r="N102" s="86"/>
      <c r="P102" s="77"/>
    </row>
    <row r="103" spans="1:16" s="35" customFormat="1" ht="9" customHeight="1" x14ac:dyDescent="0.2">
      <c r="A103" s="35" t="s">
        <v>52</v>
      </c>
      <c r="L103" s="85"/>
      <c r="M103" s="85"/>
      <c r="N103" s="85"/>
      <c r="P103" s="76"/>
    </row>
    <row r="104" spans="1:16" s="36" customFormat="1" ht="8.25" customHeight="1" x14ac:dyDescent="0.15">
      <c r="L104" s="86" t="s">
        <v>51</v>
      </c>
      <c r="M104" s="86"/>
      <c r="N104" s="86"/>
      <c r="P104" s="77"/>
    </row>
    <row r="105" spans="1:16" ht="3" customHeight="1" x14ac:dyDescent="0.2"/>
  </sheetData>
  <mergeCells count="26">
    <mergeCell ref="A85:P85"/>
    <mergeCell ref="A18:A19"/>
    <mergeCell ref="B18:B19"/>
    <mergeCell ref="C18:C19"/>
    <mergeCell ref="D18:D19"/>
    <mergeCell ref="E18:E19"/>
    <mergeCell ref="F18:I18"/>
    <mergeCell ref="J18:J19"/>
    <mergeCell ref="K18:K19"/>
    <mergeCell ref="L18:O18"/>
    <mergeCell ref="P18:P19"/>
    <mergeCell ref="P50:P61"/>
    <mergeCell ref="P86:P87"/>
    <mergeCell ref="L101:N101"/>
    <mergeCell ref="L102:N102"/>
    <mergeCell ref="A86:A87"/>
    <mergeCell ref="B86:B87"/>
    <mergeCell ref="C86:C87"/>
    <mergeCell ref="D86:D87"/>
    <mergeCell ref="E86:E87"/>
    <mergeCell ref="F86:I86"/>
    <mergeCell ref="L103:N103"/>
    <mergeCell ref="L104:N104"/>
    <mergeCell ref="J86:J87"/>
    <mergeCell ref="K86:K87"/>
    <mergeCell ref="L86:O86"/>
  </mergeCells>
  <pageMargins left="0" right="0" top="0" bottom="0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 1.3</vt:lpstr>
      <vt:lpstr>ФОРМА 1.6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Ерошкина Инна Владимировна</dc:creator>
  <cp:lastModifiedBy>Артюхова Наталья Сергеевна</cp:lastModifiedBy>
  <cp:lastPrinted>2019-11-13T12:50:28Z</cp:lastPrinted>
  <dcterms:created xsi:type="dcterms:W3CDTF">2019-02-12T13:22:11Z</dcterms:created>
  <dcterms:modified xsi:type="dcterms:W3CDTF">2019-11-13T13:44:03Z</dcterms:modified>
</cp:coreProperties>
</file>